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755"/>
  </bookViews>
  <sheets>
    <sheet name="payesh" sheetId="12" r:id="rId1"/>
  </sheets>
  <definedNames>
    <definedName name="_xlnm.Print_Area" localSheetId="0">payesh!$A$1:$AH$130</definedName>
  </definedNames>
  <calcPr calcId="152511"/>
  <fileRecoveryPr autoRecover="0"/>
</workbook>
</file>

<file path=xl/calcChain.xml><?xml version="1.0" encoding="utf-8"?>
<calcChain xmlns="http://schemas.openxmlformats.org/spreadsheetml/2006/main">
  <c r="F20" i="12" l="1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E20" i="12"/>
  <c r="AH114" i="12" l="1"/>
  <c r="AG114" i="12"/>
  <c r="AF114" i="12"/>
  <c r="AE114" i="12"/>
  <c r="AD114" i="12"/>
  <c r="AC114" i="12"/>
  <c r="AB114" i="12"/>
  <c r="AA114" i="12"/>
  <c r="Z114" i="12"/>
  <c r="Y114" i="12"/>
  <c r="AH106" i="12"/>
  <c r="AG106" i="12"/>
  <c r="AF106" i="12"/>
  <c r="AE106" i="12"/>
  <c r="AD106" i="12"/>
  <c r="AC106" i="12"/>
  <c r="AB106" i="12"/>
  <c r="AA106" i="12"/>
  <c r="Z106" i="12"/>
  <c r="Y106" i="12"/>
  <c r="AH98" i="12"/>
  <c r="AG98" i="12"/>
  <c r="AF98" i="12"/>
  <c r="AE98" i="12"/>
  <c r="AD98" i="12"/>
  <c r="AC98" i="12"/>
  <c r="AB98" i="12"/>
  <c r="AA98" i="12"/>
  <c r="Z98" i="12"/>
  <c r="Y98" i="12"/>
  <c r="AH90" i="12"/>
  <c r="AG90" i="12"/>
  <c r="AF90" i="12"/>
  <c r="AE90" i="12"/>
  <c r="AD90" i="12"/>
  <c r="AC90" i="12"/>
  <c r="AB90" i="12"/>
  <c r="AA90" i="12"/>
  <c r="Z90" i="12"/>
  <c r="Y90" i="12"/>
  <c r="AH81" i="12"/>
  <c r="AG81" i="12"/>
  <c r="AF81" i="12"/>
  <c r="AE81" i="12"/>
  <c r="AD81" i="12"/>
  <c r="AC81" i="12"/>
  <c r="AB81" i="12"/>
  <c r="AA81" i="12"/>
  <c r="Z81" i="12"/>
  <c r="Y81" i="12"/>
  <c r="AH32" i="12"/>
  <c r="AH33" i="12" s="1"/>
  <c r="AH35" i="12" s="1"/>
  <c r="AG32" i="12"/>
  <c r="AG33" i="12" s="1"/>
  <c r="AG35" i="12" s="1"/>
  <c r="AF32" i="12"/>
  <c r="AF33" i="12" s="1"/>
  <c r="AF35" i="12" s="1"/>
  <c r="AE32" i="12"/>
  <c r="AE33" i="12" s="1"/>
  <c r="AE35" i="12" s="1"/>
  <c r="AD32" i="12"/>
  <c r="AD33" i="12" s="1"/>
  <c r="AD35" i="12" s="1"/>
  <c r="AC32" i="12"/>
  <c r="AC33" i="12" s="1"/>
  <c r="AC35" i="12" s="1"/>
  <c r="AB32" i="12"/>
  <c r="AB33" i="12" s="1"/>
  <c r="AB35" i="12" s="1"/>
  <c r="AA32" i="12"/>
  <c r="AA33" i="12" s="1"/>
  <c r="AA35" i="12" s="1"/>
  <c r="Z32" i="12"/>
  <c r="Z33" i="12" s="1"/>
  <c r="Z35" i="12" s="1"/>
  <c r="Y32" i="12"/>
  <c r="Y33" i="12" s="1"/>
  <c r="Y35" i="12" s="1"/>
  <c r="AH18" i="12"/>
  <c r="AG18" i="12"/>
  <c r="AF18" i="12"/>
  <c r="AE18" i="12"/>
  <c r="AD18" i="12"/>
  <c r="AC18" i="12"/>
  <c r="AB18" i="12"/>
  <c r="AA18" i="12"/>
  <c r="Z18" i="12"/>
  <c r="Y18" i="12"/>
  <c r="AH16" i="12"/>
  <c r="AG16" i="12"/>
  <c r="AF16" i="12"/>
  <c r="AE16" i="12"/>
  <c r="AD16" i="12"/>
  <c r="AC16" i="12"/>
  <c r="AB16" i="12"/>
  <c r="AA16" i="12"/>
  <c r="Z16" i="12"/>
  <c r="Y16" i="12"/>
  <c r="AH15" i="12"/>
  <c r="AG15" i="12"/>
  <c r="AF15" i="12"/>
  <c r="AE15" i="12"/>
  <c r="AD15" i="12"/>
  <c r="AC15" i="12"/>
  <c r="AB15" i="12"/>
  <c r="AA15" i="12"/>
  <c r="Z15" i="12"/>
  <c r="Y15" i="12"/>
  <c r="E15" i="12" l="1"/>
  <c r="F114" i="12" l="1"/>
  <c r="G114" i="12"/>
  <c r="H114" i="12"/>
  <c r="I114" i="12"/>
  <c r="J114" i="12"/>
  <c r="K114" i="12"/>
  <c r="L114" i="12"/>
  <c r="M114" i="12"/>
  <c r="N114" i="12"/>
  <c r="O114" i="12"/>
  <c r="P114" i="12"/>
  <c r="Q114" i="12"/>
  <c r="R114" i="12"/>
  <c r="S114" i="12"/>
  <c r="T114" i="12"/>
  <c r="U114" i="12"/>
  <c r="V114" i="12"/>
  <c r="W114" i="12"/>
  <c r="X114" i="12"/>
  <c r="M106" i="12"/>
  <c r="N106" i="12"/>
  <c r="O106" i="12"/>
  <c r="P106" i="12"/>
  <c r="Q106" i="12"/>
  <c r="R106" i="12"/>
  <c r="S106" i="12"/>
  <c r="T106" i="12"/>
  <c r="U106" i="12"/>
  <c r="V106" i="12"/>
  <c r="W106" i="12"/>
  <c r="X106" i="12"/>
  <c r="E106" i="12"/>
  <c r="F106" i="12"/>
  <c r="G106" i="12"/>
  <c r="H106" i="12"/>
  <c r="I106" i="12"/>
  <c r="J106" i="12"/>
  <c r="K106" i="12"/>
  <c r="K98" i="12"/>
  <c r="L98" i="12"/>
  <c r="M98" i="12"/>
  <c r="N98" i="12"/>
  <c r="O98" i="12"/>
  <c r="P98" i="12"/>
  <c r="Q98" i="12"/>
  <c r="R98" i="12"/>
  <c r="S98" i="12"/>
  <c r="T98" i="12"/>
  <c r="U98" i="12"/>
  <c r="V98" i="12"/>
  <c r="W98" i="12"/>
  <c r="X98" i="12"/>
  <c r="J98" i="12"/>
  <c r="F15" i="12" l="1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F12" i="12"/>
  <c r="G12" i="12" s="1"/>
  <c r="H12" i="12" s="1"/>
  <c r="I12" i="12" s="1"/>
  <c r="J12" i="12" s="1"/>
  <c r="K12" i="12" s="1"/>
  <c r="L12" i="12" s="1"/>
  <c r="M12" i="12" s="1"/>
  <c r="N12" i="12" s="1"/>
  <c r="O12" i="12" s="1"/>
  <c r="P12" i="12" s="1"/>
  <c r="Q12" i="12" s="1"/>
  <c r="R12" i="12" s="1"/>
  <c r="S12" i="12" s="1"/>
  <c r="T12" i="12" s="1"/>
  <c r="U12" i="12" s="1"/>
  <c r="V12" i="12" s="1"/>
  <c r="W12" i="12" s="1"/>
  <c r="X12" i="12" s="1"/>
  <c r="Y12" i="12" s="1"/>
  <c r="Z12" i="12" s="1"/>
  <c r="AA12" i="12" s="1"/>
  <c r="AB12" i="12" s="1"/>
  <c r="AC12" i="12" s="1"/>
  <c r="AD12" i="12" s="1"/>
  <c r="AE12" i="12" s="1"/>
  <c r="AF12" i="12" s="1"/>
  <c r="AG12" i="12" s="1"/>
  <c r="AH12" i="12" s="1"/>
  <c r="H18" i="12"/>
  <c r="N16" i="12" l="1"/>
  <c r="E114" i="12"/>
  <c r="L106" i="12"/>
  <c r="X90" i="12" l="1"/>
  <c r="W90" i="12"/>
  <c r="V90" i="12"/>
  <c r="U90" i="12"/>
  <c r="T90" i="12"/>
  <c r="S90" i="12"/>
  <c r="R90" i="12"/>
  <c r="Q90" i="12"/>
  <c r="P90" i="12"/>
  <c r="O90" i="12"/>
  <c r="N90" i="12"/>
  <c r="M90" i="12"/>
  <c r="X81" i="12"/>
  <c r="W81" i="12"/>
  <c r="V81" i="12"/>
  <c r="U81" i="12"/>
  <c r="T81" i="12"/>
  <c r="S81" i="12"/>
  <c r="R81" i="12"/>
  <c r="Q81" i="12"/>
  <c r="P81" i="12"/>
  <c r="O81" i="12"/>
  <c r="N81" i="12"/>
  <c r="M81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X16" i="12"/>
  <c r="W16" i="12"/>
  <c r="V16" i="12"/>
  <c r="U16" i="12"/>
  <c r="T16" i="12"/>
  <c r="S16" i="12"/>
  <c r="R16" i="12"/>
  <c r="Q16" i="12"/>
  <c r="P16" i="12"/>
  <c r="O16" i="12"/>
  <c r="M16" i="12"/>
  <c r="M33" i="12" l="1"/>
  <c r="M35" i="12" s="1"/>
  <c r="O33" i="12"/>
  <c r="O35" i="12" s="1"/>
  <c r="Q33" i="12"/>
  <c r="Q35" i="12" s="1"/>
  <c r="S33" i="12"/>
  <c r="S35" i="12" s="1"/>
  <c r="U33" i="12"/>
  <c r="U35" i="12" s="1"/>
  <c r="W33" i="12"/>
  <c r="W35" i="12" s="1"/>
  <c r="N33" i="12"/>
  <c r="N35" i="12" s="1"/>
  <c r="P33" i="12"/>
  <c r="P35" i="12" s="1"/>
  <c r="R33" i="12"/>
  <c r="R35" i="12" s="1"/>
  <c r="T33" i="12"/>
  <c r="T35" i="12" s="1"/>
  <c r="V33" i="12"/>
  <c r="V35" i="12" s="1"/>
  <c r="X33" i="12"/>
  <c r="X35" i="12" s="1"/>
  <c r="E90" i="12"/>
  <c r="E18" i="12"/>
  <c r="F32" i="12" l="1"/>
  <c r="F33" i="12" s="1"/>
  <c r="G32" i="12"/>
  <c r="H32" i="12"/>
  <c r="H33" i="12" s="1"/>
  <c r="I32" i="12"/>
  <c r="I33" i="12" s="1"/>
  <c r="J32" i="12"/>
  <c r="J33" i="12" s="1"/>
  <c r="K32" i="12"/>
  <c r="K33" i="12" s="1"/>
  <c r="L32" i="12"/>
  <c r="L33" i="12" s="1"/>
  <c r="E32" i="12"/>
  <c r="E33" i="12" s="1"/>
  <c r="F18" i="12"/>
  <c r="G18" i="12"/>
  <c r="I18" i="12"/>
  <c r="J18" i="12"/>
  <c r="K18" i="12"/>
  <c r="L18" i="12"/>
  <c r="F16" i="12"/>
  <c r="G16" i="12"/>
  <c r="H16" i="12"/>
  <c r="I16" i="12"/>
  <c r="J16" i="12"/>
  <c r="K16" i="12"/>
  <c r="L16" i="12"/>
  <c r="G33" i="12"/>
  <c r="F81" i="12"/>
  <c r="G81" i="12"/>
  <c r="H81" i="12"/>
  <c r="I81" i="12"/>
  <c r="J81" i="12"/>
  <c r="K81" i="12"/>
  <c r="L81" i="12"/>
  <c r="F90" i="12"/>
  <c r="F98" i="12" s="1"/>
  <c r="G90" i="12"/>
  <c r="G98" i="12" s="1"/>
  <c r="H90" i="12"/>
  <c r="H98" i="12" s="1"/>
  <c r="I90" i="12"/>
  <c r="I98" i="12" s="1"/>
  <c r="J90" i="12"/>
  <c r="K90" i="12"/>
  <c r="L90" i="12"/>
  <c r="E35" i="12" l="1"/>
  <c r="L35" i="12"/>
  <c r="J35" i="12"/>
  <c r="H35" i="12"/>
  <c r="F35" i="12"/>
  <c r="K35" i="12"/>
  <c r="G35" i="12"/>
  <c r="I35" i="12"/>
  <c r="E98" i="12"/>
  <c r="E81" i="12" l="1"/>
  <c r="E16" i="12"/>
</calcChain>
</file>

<file path=xl/sharedStrings.xml><?xml version="1.0" encoding="utf-8"?>
<sst xmlns="http://schemas.openxmlformats.org/spreadsheetml/2006/main" count="920" uniqueCount="301">
  <si>
    <t>تعداد اعضا</t>
  </si>
  <si>
    <t>تعداد زنان</t>
  </si>
  <si>
    <t>تعداد مردان</t>
  </si>
  <si>
    <t>درصد مشارکت زنان</t>
  </si>
  <si>
    <t>میانگین سنی اعضا</t>
  </si>
  <si>
    <t>تـحصیلات</t>
  </si>
  <si>
    <t>رفتـا ری</t>
  </si>
  <si>
    <t>ریسک از بین رفتن گروه (دارد/ ندارد)</t>
  </si>
  <si>
    <t>اساسنامه مصوب (دارد/ ندارد)</t>
  </si>
  <si>
    <t>پرونده مشخصات اعضا و تفاهم‌نامه حساب (دارد/ ندارد)</t>
  </si>
  <si>
    <t>سابقه زمانی از تاریخ تشکیل (به ماه)</t>
  </si>
  <si>
    <t>محل ثابت برگزاری جلسات (دارد/ ندارد)</t>
  </si>
  <si>
    <t>نتایج اعتبارسنجي (امتیاز)</t>
  </si>
  <si>
    <t>فعالیت‌های صندوق مشترک</t>
  </si>
  <si>
    <t>تعداد وام‌های ارایه شده از محل صندوق مشترك (فقره)</t>
  </si>
  <si>
    <t>نام گروه</t>
  </si>
  <si>
    <t>نام تسهیلگر</t>
  </si>
  <si>
    <t>مشخصات جمعیتی</t>
  </si>
  <si>
    <t>تاریخ دریافت کمک سرمایه دوم از تاک</t>
  </si>
  <si>
    <t xml:space="preserve">تاریخ دریافت کمک سرمایه اول از تاک </t>
  </si>
  <si>
    <t>کلیات</t>
  </si>
  <si>
    <t>تعداد اعضای دارای تحصیلات دانشگاهی</t>
  </si>
  <si>
    <t>سازمانی</t>
  </si>
  <si>
    <t xml:space="preserve">صرفه جویی و پس‌انداز </t>
  </si>
  <si>
    <t xml:space="preserve">تعداد جلسات تشکیل نشده </t>
  </si>
  <si>
    <t>ثبت صورتجلسات (مرتب / نامرتب)</t>
  </si>
  <si>
    <t>ترازنامه منظم و به‌روز (دارد/ ندارد)</t>
  </si>
  <si>
    <t>چگونگی بازپرداخت اقساط وام داخلی (هفتگی/ ماهانه/ بیشتر)</t>
  </si>
  <si>
    <t xml:space="preserve">تعداد بازدیدهای تسهیلگر و حضور در جلسات گروه </t>
  </si>
  <si>
    <t>تعداد وام دريافتي از بانك کشاورزی توسط گروه (بار)</t>
  </si>
  <si>
    <t>آموزش حسابداری به خزانه‌دار (انجام شده/ انجام نشده)</t>
  </si>
  <si>
    <t>صحت اسناد و فرم مالی و حسابداری (بی نقص/ دارای اشتباه کم/ اشتباه زیاد)</t>
  </si>
  <si>
    <t>نرخ بازپرداخت به موقع وام اول بانک توسط گروه به بانک (درصد)</t>
  </si>
  <si>
    <t xml:space="preserve">موقعیت گروه در نقشه راه </t>
  </si>
  <si>
    <t>شماره گروه</t>
  </si>
  <si>
    <t>ترکیب هیأت اجرايي (گروه‌يار،‌ خزانه‌دار و منشي) (دارد/ندارد)</t>
  </si>
  <si>
    <t>تغییرات در تعداد اعضای گروه نسبت به گزارش قبلی (- یا +  نفر)</t>
  </si>
  <si>
    <t>بانكداري پيوندي</t>
  </si>
  <si>
    <t>میزان تأخیر گروه از محل وام اول بانک (ماه)</t>
  </si>
  <si>
    <t>نمایندگی در کانون (تشکیل نشده/ دارد/ ندارد)</t>
  </si>
  <si>
    <t>شرکت و همکاری در مسائل روستا / محله (قوی/ متوسط/ ضعیف)</t>
  </si>
  <si>
    <t>حضور فعال اعضا در جلسات (قوی/ متوسط/ ضعیف)</t>
  </si>
  <si>
    <t>همبستگی میان اعضا (قوی/ متوسط/ ضعیف)</t>
  </si>
  <si>
    <t>تعداد اعضای بي‌سواد</t>
  </si>
  <si>
    <t>تعداد اعضای دارای سواد دبیرستان و ديپلم</t>
  </si>
  <si>
    <t>تعداد اعضای دارای سواد ابتدایی و راهنمايي</t>
  </si>
  <si>
    <t>زمان تأسیس صندوق مشترک (زمان افتتاح حساب بانكي)</t>
  </si>
  <si>
    <t>شماره حساب گروه نزد بانك</t>
  </si>
  <si>
    <t>نام روستا</t>
  </si>
  <si>
    <t>جمع پس‌انداز گروه (ریال)</t>
  </si>
  <si>
    <t>مبلغ وام اعطا شده توسط بانک به گروه‌ در نوبت اول (ریال)</t>
  </si>
  <si>
    <t>مبلغ وام اعطا شده توسط بانک به گروه‌ در نوبت دوم (ریال)</t>
  </si>
  <si>
    <t>مبلغ وام اعطا شده توسط بانک به گروه‌ در نوبت سوم (ریال)</t>
  </si>
  <si>
    <t>مبلغ موجود در حساب بانكي (ريال)</t>
  </si>
  <si>
    <t>جمع مبلغ وام‌های ارایه شده از محل صندوق مشترك (ريال)</t>
  </si>
  <si>
    <t>حداکثر مبلغ وام‌ ارائه شده از محل صندوق مشترک به اعضاء (ريال)</t>
  </si>
  <si>
    <t>حداقل مبلغ وام‌ ارائه شده از محل صندوق مشترک به اعضاء (ريال)</t>
  </si>
  <si>
    <t>میانگین مبلغ وام‌های ارایه شده از محل صندوق مشترك (ريال)</t>
  </si>
  <si>
    <t>حداقل مبلغ وام‌های گروه به اعضا از محل وام اول بانکی (ريال)</t>
  </si>
  <si>
    <t>میانگین مبلغ وام‌های گروه به اعضا از محل وام اول بانکی (ريال)</t>
  </si>
  <si>
    <t>‍</t>
  </si>
  <si>
    <t>جمع درآمدهای گروه (ریال)</t>
  </si>
  <si>
    <t>ميزان كل جريمه دیرکرد اقساط وام داخلی (ريال)</t>
  </si>
  <si>
    <t>تعداد اعضایی که اقساط معوقه به گروه از محل وام اول بانک داشته‌اند</t>
  </si>
  <si>
    <t xml:space="preserve">بازپرداخت وام‌های بانکی </t>
  </si>
  <si>
    <t>میانگین دوره بازپرداخت اقساط وام‌های داخلی (ماه)</t>
  </si>
  <si>
    <t>جمع مبلغ وام‌های گرفته شده توسط گروه از بانک (ریال)</t>
  </si>
  <si>
    <t xml:space="preserve">دوره زمانی انباشت پس‌انداز اعضا در گروه (هفتگی- دوهفته یکبار- ماهانه) </t>
  </si>
  <si>
    <t>تعداد اعضایی که از وام اول بانک بهره مند شده‌اند (نفر)</t>
  </si>
  <si>
    <t>حداکثر مبلغ وام‌های گروه به اعضا از محل وام اول بانکی(ريال)</t>
  </si>
  <si>
    <t>تعداد اعضایی که از وام دوم بانک بهره مند شده‌اند (نفر)</t>
  </si>
  <si>
    <t>حداکثر مبلغ وام‌های گروه به اعضا از محل وام دوم بانکی(ريال)</t>
  </si>
  <si>
    <t>حداقل مبلغ وام‌های گروه به اعضا از محل وام دوم بانکی (ريال)</t>
  </si>
  <si>
    <t>میانگین مبلغ وام‌های گروه به اعضا از محل وام دوم بانکی (ريال)</t>
  </si>
  <si>
    <t>تعداد اعضایی که از وام سوم بانک بهره مند شده‌اند (نفر)</t>
  </si>
  <si>
    <t>حداکثر مبلغ وام‌های گروه به اعضا از محل وام سوم بانکی(ريال)</t>
  </si>
  <si>
    <t>حداقل مبلغ وام‌های گروه به اعضا از محل وام سوم بانکی (ريال)</t>
  </si>
  <si>
    <t>میانگین مبلغ وام‌های گروه به اعضا از محل وام سوم بانکی (ريال)</t>
  </si>
  <si>
    <t>تاریخ سررسید بازپرداخت وام اول بانک به گروه</t>
  </si>
  <si>
    <t>تاریخ سررسید بازپرداخت وام دوم بانک به گروه</t>
  </si>
  <si>
    <t>نرخ بازپرداخت به موقع وام دوم بانک توسط گروه به بانک (درصد)</t>
  </si>
  <si>
    <t>تعداد اعضایی که اقساط معوقه به گروه از محل وام دوم بانک داشته‌اند</t>
  </si>
  <si>
    <t>میزان تأخیر گروه از محل وام دوم بانک (ماه)</t>
  </si>
  <si>
    <t>تاریخ سررسید بازپرداخت وام سوم بانک به گروه</t>
  </si>
  <si>
    <t>نرخ بازپرداخت به موقع وام سوم بانک توسط گروه به بانک (درصد)</t>
  </si>
  <si>
    <t>تعداد اعضایی که اقساط معوقه به گروه از محل وام سوم بانک داشته‌اند</t>
  </si>
  <si>
    <t>میزان تأخیر گروه از محل وام سوم بانک (ماه)</t>
  </si>
  <si>
    <t>میزان صندوق مشترک (موجودی حساب گروه + وام‌های نزد اعضا + موجودی نقدی نزد خزانه‌دار) (ریال)</t>
  </si>
  <si>
    <t>جمع هزینه‌های گروه (حق عضویت کانون/ سایر هزینه‌ها شامل: ایاب و ذهاب، کپی، پذیرایی جلسات و ...)</t>
  </si>
  <si>
    <t>نرخ کارمزد حساب بانكي کوتاه مدت (درصد در سال)</t>
  </si>
  <si>
    <t>نرخ کارمزد وام‌های داخلی بر طبق مصوبه گروه (درصد در سال)</t>
  </si>
  <si>
    <t>ميزان كل کارمزد وام‌های داخلی پرداخت شده توسط اعضاء به گروه (ريال)</t>
  </si>
  <si>
    <t>نام تسهیلگر ارشد</t>
  </si>
  <si>
    <t>نام مجری محلی</t>
  </si>
  <si>
    <t>نام گروه‌یار</t>
  </si>
  <si>
    <t>نام خزانه‌دار</t>
  </si>
  <si>
    <t>نام منشی</t>
  </si>
  <si>
    <t>حق عضویت سالانه کل گروه (ریال)</t>
  </si>
  <si>
    <t>تاریخ تهیه گزارش پایش</t>
  </si>
  <si>
    <t xml:space="preserve">دوره تشکیل جلسات منظم گروه (ماهانه/ 15 روز یکبار/ یا کمتر) </t>
  </si>
  <si>
    <t>نرخ بازپرداخت وام‌هاي داخلي اعضاء به گروه (درصد)</t>
  </si>
  <si>
    <t>نام شعبه بانکی مربوطه</t>
  </si>
  <si>
    <t>شرایط بانک برای اولین وام (دوره و نرخ بهره در سال و نوع عقد)</t>
  </si>
  <si>
    <t>شرایط بانک برای دومین وام (دوره و نرخ بهره در سال و نوع عقد)</t>
  </si>
  <si>
    <t>شرایط بانک برای سومین وام (دوره و نرخ بهره در سال و نوع عقد)</t>
  </si>
  <si>
    <t xml:space="preserve">نام استان </t>
  </si>
  <si>
    <t>نام شهرستان</t>
  </si>
  <si>
    <t>کارمزد خرده‌فروشی وام بانک بین اعضاء بر طبق مصوب گروه (درصد درسال)</t>
  </si>
  <si>
    <t>مبلغ کارمزد خرده‌فروشی وام بانک بین اعضاء بر طبق مصوب گروه (ریال)</t>
  </si>
  <si>
    <t>مبلغ کارمزد وام‌های داخلی،‌ جريمه‌ها (ریال)</t>
  </si>
  <si>
    <t>مبلغ کارمزد خرده فروشی وام بانک (ریال)</t>
  </si>
  <si>
    <t>مبلغ کارمزد حساب کوتاه مدت بانکی (ریال)</t>
  </si>
  <si>
    <t>سایر درآمدهای گروه (ریال)</t>
  </si>
  <si>
    <t>شماره تماس تسهیلگر</t>
  </si>
  <si>
    <t>میزان پس‌انداز برای هر عضو (ریال)</t>
  </si>
  <si>
    <t>روز برگزاری جلسه ماهانه گروه</t>
  </si>
  <si>
    <t>میزان مبلغ کل اقساط معوقه اعضا به گروه از محل وام اول بانک (ریال)</t>
  </si>
  <si>
    <t>میزان مبلغ کل اقساط معوقه اعضا به گروه از محل وام سوم بانک (ریال)</t>
  </si>
  <si>
    <t>میزان مبلغ کل اقساط معوقه اعضا به گروه از محل وام دوم بانک (ریال)</t>
  </si>
  <si>
    <t xml:space="preserve">تعداد زنان سرپرست خانوار - بدسرپرست- خودسرپرست </t>
  </si>
  <si>
    <t>تاریخ اولین اعتبارسنجی رسمی توسط بانک و مؤسسه تاک - وام اول</t>
  </si>
  <si>
    <t>تاریخ دومین اعتبارسنجی رسمی توسط بانک و مؤسسه تاک - وام اول (در صورت رد اعتبارسنجی اولیه)</t>
  </si>
  <si>
    <t>امتیاز دومین اعتبارسنجی رسمی توسط بانک و مؤسسه تاک - وام اول (در صورت رد اعتبارسنجی اولیه)</t>
  </si>
  <si>
    <t xml:space="preserve">امتياز کسب شده در اعتبارسنجی آزمایشی توسط تسهیلگر با همکاری خود گروه  </t>
  </si>
  <si>
    <t xml:space="preserve">تاریخ اعتبارسنجی آزمایشی توسط تسهیلگر با همکاری خود گروه </t>
  </si>
  <si>
    <t>تاریخ اعتبارسنجی رسمی توسط بانک و مؤسسه تاک - وام دوم</t>
  </si>
  <si>
    <t>امتياز اولین اعتبارسنجی رسمی توسط بانک و مؤسسه تاک - وام اول</t>
  </si>
  <si>
    <t>امتياز اعتبارسنجی رسمی توسط بانک و مؤسسه تاک - وام دوم</t>
  </si>
  <si>
    <t>تاریخ اعتبارسنجی رسمی توسط بانک و مؤسسه تاک - وام سوم</t>
  </si>
  <si>
    <t>امتياز اعتبارسنجی رسمی توسط بانک و مؤسسه تاک - وام سوم</t>
  </si>
  <si>
    <t>تعداد افراد تحت پوشش و پشت نوبتی سازمان بهزیستی و کمیته امداد</t>
  </si>
  <si>
    <t>تعداد افراد بيكار كه به عضويت گروه‌ خوديار درآمده‌اند. (بر مبنای خوداظهاری اعضای گروه خودیار)</t>
  </si>
  <si>
    <t>درصد زنان سرپرست خانوار- بدسرپرست- خودسرپرست (درصد از کل اعضا)</t>
  </si>
  <si>
    <r>
      <t xml:space="preserve">درصد افراد تحت پوشش و پشت نوبتی سازمان بهزیستی و کمیته امداد </t>
    </r>
    <r>
      <rPr>
        <sz val="11"/>
        <color theme="1"/>
        <rFont val="B Mitra"/>
        <charset val="178"/>
      </rPr>
      <t>(درصد از کل اعضا)</t>
    </r>
  </si>
  <si>
    <t>میزان ارتباط و همکاری با نهادهای دولتی و غیردولتی (قوی/ متوسط/ ضعیف)</t>
  </si>
  <si>
    <t>ايلام</t>
  </si>
  <si>
    <t>دره شهر</t>
  </si>
  <si>
    <t>فاضل آباد</t>
  </si>
  <si>
    <t>جهانگيرآباد</t>
  </si>
  <si>
    <t xml:space="preserve">عباس آباد </t>
  </si>
  <si>
    <t>وحدت آباد</t>
  </si>
  <si>
    <t>چمژاب</t>
  </si>
  <si>
    <t>ارمو</t>
  </si>
  <si>
    <t>كيوان ترابي</t>
  </si>
  <si>
    <t>فاطمه حسنوند عموزاده</t>
  </si>
  <si>
    <t>فريبا چترزرين</t>
  </si>
  <si>
    <t>زینب شکری</t>
  </si>
  <si>
    <t>سمیه شادیه</t>
  </si>
  <si>
    <t>مژگان زيني وند</t>
  </si>
  <si>
    <t>اكرم پور كاوه</t>
  </si>
  <si>
    <t>0918 942911 5</t>
  </si>
  <si>
    <t>ياس</t>
  </si>
  <si>
    <t>نرگس</t>
  </si>
  <si>
    <t>لاله</t>
  </si>
  <si>
    <t>ماداکتو</t>
  </si>
  <si>
    <t>کبیرکوه</t>
  </si>
  <si>
    <t>گل محمدی</t>
  </si>
  <si>
    <t>گل مریم</t>
  </si>
  <si>
    <t>گل نیلوفر</t>
  </si>
  <si>
    <t>گل رز</t>
  </si>
  <si>
    <t>گل ژاله</t>
  </si>
  <si>
    <t>گل نسترن</t>
  </si>
  <si>
    <t>شقایق</t>
  </si>
  <si>
    <t>سیمره</t>
  </si>
  <si>
    <t>الوند</t>
  </si>
  <si>
    <t>دماوند</t>
  </si>
  <si>
    <t>فرهنگ</t>
  </si>
  <si>
    <t>ايثارگران</t>
  </si>
  <si>
    <t>وحدت</t>
  </si>
  <si>
    <t>تعاون</t>
  </si>
  <si>
    <t>ماهانه</t>
  </si>
  <si>
    <t>1392/12/18</t>
  </si>
  <si>
    <t>1393/7/19</t>
  </si>
  <si>
    <t>1393/03/27</t>
  </si>
  <si>
    <t>1393/9/2</t>
  </si>
  <si>
    <t>1393/8/20</t>
  </si>
  <si>
    <t>1392/10/03</t>
  </si>
  <si>
    <t>1392/10/1</t>
  </si>
  <si>
    <t>1392/10/04</t>
  </si>
  <si>
    <t>1392/10/05</t>
  </si>
  <si>
    <t>1392/10/27</t>
  </si>
  <si>
    <t>1393/02/29</t>
  </si>
  <si>
    <t>1392/11/07</t>
  </si>
  <si>
    <t>1392/11/06</t>
  </si>
  <si>
    <t>1393/03/02</t>
  </si>
  <si>
    <t>1393/02/15</t>
  </si>
  <si>
    <t>1393/03/15</t>
  </si>
  <si>
    <t>1393/03/07</t>
  </si>
  <si>
    <t>رقيه جوادي زاده</t>
  </si>
  <si>
    <t>زیبا    پالیزبان</t>
  </si>
  <si>
    <t>مرضیه جوادی زاده</t>
  </si>
  <si>
    <t>زینب زینی وند</t>
  </si>
  <si>
    <t>سميه نصيري</t>
  </si>
  <si>
    <t>مرضیه  زارعی</t>
  </si>
  <si>
    <t>ناهید صورتی</t>
  </si>
  <si>
    <t>کبری  قنبری</t>
  </si>
  <si>
    <t>معصومه عزیزی</t>
  </si>
  <si>
    <t>فرزانه سوری</t>
  </si>
  <si>
    <t>فریده اولادی</t>
  </si>
  <si>
    <t>ناهيد بزله</t>
  </si>
  <si>
    <t>نسرین شادیه</t>
  </si>
  <si>
    <t>مليحه مجلسي</t>
  </si>
  <si>
    <t>فاطمه شفيع نيا</t>
  </si>
  <si>
    <t>فائذه عشرتي</t>
  </si>
  <si>
    <t>شيما پوركاوه</t>
  </si>
  <si>
    <t>ثمانه دارايي</t>
  </si>
  <si>
    <t>مائده چترزرین</t>
  </si>
  <si>
    <t>زهرا جوادیان</t>
  </si>
  <si>
    <t>مهوش شیرمحمدی</t>
  </si>
  <si>
    <t>افسانه نوروزی</t>
  </si>
  <si>
    <t>کلثوم  پاکباز</t>
  </si>
  <si>
    <t>اختر گوهری</t>
  </si>
  <si>
    <t>شیما یاری</t>
  </si>
  <si>
    <t>شیما  نظری</t>
  </si>
  <si>
    <t>فاطمه معصومی</t>
  </si>
  <si>
    <t>فرحناز غلامی</t>
  </si>
  <si>
    <t>مهناز والی زاده</t>
  </si>
  <si>
    <t>مهتاب زيني وند</t>
  </si>
  <si>
    <t>مريم زيني وند</t>
  </si>
  <si>
    <t>اسما پوركاوه</t>
  </si>
  <si>
    <t>فريبا عموزاده</t>
  </si>
  <si>
    <t>كبري حسنوندعموزاده</t>
  </si>
  <si>
    <t>زهرا حاجيوند</t>
  </si>
  <si>
    <t>زهرا  فاضلی</t>
  </si>
  <si>
    <t>سمیرا امرائی</t>
  </si>
  <si>
    <t>مریم  نظری</t>
  </si>
  <si>
    <t>فاطمه پاليزبان</t>
  </si>
  <si>
    <t>حریره میرزایی</t>
  </si>
  <si>
    <t>زینب بازیار</t>
  </si>
  <si>
    <t>فریده بزله</t>
  </si>
  <si>
    <t>معصومه اولادپور</t>
  </si>
  <si>
    <t>ام البنین شادیوند</t>
  </si>
  <si>
    <t>خديجه زيني وند</t>
  </si>
  <si>
    <t>ساره حسنوندعموزاده</t>
  </si>
  <si>
    <t>71 34 25 323</t>
  </si>
  <si>
    <t>قوي</t>
  </si>
  <si>
    <t>ضعيف</t>
  </si>
  <si>
    <t>ندارد</t>
  </si>
  <si>
    <t>دارند</t>
  </si>
  <si>
    <t>تشكيل نشده</t>
  </si>
  <si>
    <t>مرتب</t>
  </si>
  <si>
    <t>انجام شده</t>
  </si>
  <si>
    <t>بي نقص</t>
  </si>
  <si>
    <t>1393/02/04</t>
  </si>
  <si>
    <t>1393/02/03</t>
  </si>
  <si>
    <t>1393/02/08</t>
  </si>
  <si>
    <t>1393/8/30</t>
  </si>
  <si>
    <t>1393/02/28</t>
  </si>
  <si>
    <t>كشاورزي دره شهر</t>
  </si>
  <si>
    <t>18%سود یکساله</t>
  </si>
  <si>
    <t>1394/8/26</t>
  </si>
  <si>
    <t>سرمایه</t>
  </si>
  <si>
    <t>طیبه حسنوند</t>
  </si>
  <si>
    <t>معصومه عموزاده</t>
  </si>
  <si>
    <t>25هرماه</t>
  </si>
  <si>
    <t>26هرماه</t>
  </si>
  <si>
    <t>24هرماه</t>
  </si>
  <si>
    <t>27هرماه</t>
  </si>
  <si>
    <t>1393/10/5</t>
  </si>
  <si>
    <t>1393/9/18</t>
  </si>
  <si>
    <t>1393/10/4</t>
  </si>
  <si>
    <t>ت4</t>
  </si>
  <si>
    <t>1393/11/1</t>
  </si>
  <si>
    <t>ستایش بساطی</t>
  </si>
  <si>
    <t>معصومه قنبری</t>
  </si>
  <si>
    <t>1393/11/12</t>
  </si>
  <si>
    <t>ت1</t>
  </si>
  <si>
    <t>فریبا چترزرین</t>
  </si>
  <si>
    <t>زنبق</t>
  </si>
  <si>
    <t>1393/11/19</t>
  </si>
  <si>
    <t>نسرین شمسی</t>
  </si>
  <si>
    <t>مهری احمدی</t>
  </si>
  <si>
    <t>زینب تمری</t>
  </si>
  <si>
    <t>23هرماه</t>
  </si>
  <si>
    <t>منیر اولاد</t>
  </si>
  <si>
    <t>مریم اولاد پور</t>
  </si>
  <si>
    <t>کبری شادیه</t>
  </si>
  <si>
    <t>جهادآباد</t>
  </si>
  <si>
    <t>قاصدک</t>
  </si>
  <si>
    <t>ارکیده</t>
  </si>
  <si>
    <t>اکرم بیاتی</t>
  </si>
  <si>
    <t>لیلا فتحی</t>
  </si>
  <si>
    <t>طاهره خسروپور</t>
  </si>
  <si>
    <t>زهراپاکزاد</t>
  </si>
  <si>
    <t>فاطمه فاضلی</t>
  </si>
  <si>
    <t>فاطمه سیفی</t>
  </si>
  <si>
    <t>فاطمه عموزاده</t>
  </si>
  <si>
    <t>زهرا عموزاده</t>
  </si>
  <si>
    <t>پ9</t>
  </si>
  <si>
    <t>فهیمه داودنژاد</t>
  </si>
  <si>
    <t>اکرم اولاد</t>
  </si>
  <si>
    <t>راضیه عموزاده</t>
  </si>
  <si>
    <t>قلعه تسمه</t>
  </si>
  <si>
    <t>1394/3/1</t>
  </si>
  <si>
    <t>تیر94</t>
  </si>
  <si>
    <t>21%سودیکساله</t>
  </si>
  <si>
    <t>منحل</t>
  </si>
  <si>
    <t xml:space="preserve">18%سودیکساله </t>
  </si>
  <si>
    <t>1394/3/2</t>
  </si>
  <si>
    <t>نازنین</t>
  </si>
  <si>
    <t>پ14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</si>
</sst>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sz val="14"/>
      <color theme="1"/>
      <name val="Calibri"/>
      <family val="2"/>
      <scheme val="minor"/>
    </font>
    <font>
      <b/>
      <sz val="14"/>
      <color rgb="FF000000"/>
      <name val="B Mitra"/>
      <charset val="178"/>
    </font>
    <font>
      <sz val="12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Arial"/>
      <family val="2"/>
    </font>
    <font>
      <b/>
      <sz val="12"/>
      <color theme="1"/>
      <name val="B Mitra"/>
      <charset val="178"/>
    </font>
    <font>
      <sz val="12"/>
      <color theme="1"/>
      <name val="Calibri"/>
      <family val="2"/>
      <scheme val="minor"/>
    </font>
    <font>
      <sz val="12"/>
      <name val="B Mitra"/>
      <charset val="178"/>
    </font>
    <font>
      <sz val="16"/>
      <color theme="1"/>
      <name val="B Mitra"/>
      <charset val="178"/>
    </font>
    <font>
      <b/>
      <sz val="14"/>
      <color theme="1"/>
      <name val="Calibri"/>
      <family val="2"/>
      <scheme val="minor"/>
    </font>
    <font>
      <sz val="10.5"/>
      <color theme="1"/>
      <name val="B Mitra"/>
      <charset val="178"/>
    </font>
    <font>
      <b/>
      <sz val="11"/>
      <color theme="1"/>
      <name val="B Traffic"/>
      <charset val="17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3" fontId="5" fillId="8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12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8" borderId="13" xfId="0" applyNumberFormat="1" applyFont="1" applyFill="1" applyBorder="1" applyAlignment="1" applyProtection="1">
      <alignment horizontal="center" vertical="center" wrapText="1" readingOrder="2"/>
    </xf>
    <xf numFmtId="3" fontId="8" fillId="8" borderId="13" xfId="0" applyNumberFormat="1" applyFont="1" applyFill="1" applyBorder="1" applyAlignment="1" applyProtection="1">
      <alignment horizontal="center" vertical="center" wrapText="1" readingOrder="1"/>
    </xf>
    <xf numFmtId="3" fontId="5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8" borderId="12" xfId="0" applyNumberFormat="1" applyFont="1" applyFill="1" applyBorder="1" applyAlignment="1" applyProtection="1">
      <alignment horizontal="center" vertical="center" wrapText="1" readingOrder="1"/>
    </xf>
    <xf numFmtId="3" fontId="5" fillId="9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9" borderId="4" xfId="0" applyNumberFormat="1" applyFont="1" applyFill="1" applyBorder="1" applyAlignment="1" applyProtection="1">
      <alignment horizontal="center" vertical="center" wrapText="1" readingOrder="1"/>
    </xf>
    <xf numFmtId="3" fontId="8" fillId="9" borderId="17" xfId="0" applyNumberFormat="1" applyFont="1" applyFill="1" applyBorder="1" applyAlignment="1" applyProtection="1">
      <alignment horizontal="center" vertical="center" wrapText="1" readingOrder="1"/>
    </xf>
    <xf numFmtId="3" fontId="5" fillId="9" borderId="1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11" borderId="2" xfId="0" applyNumberFormat="1" applyFont="1" applyFill="1" applyBorder="1" applyAlignment="1" applyProtection="1">
      <alignment horizontal="center" vertical="center" wrapText="1" readingOrder="2"/>
    </xf>
    <xf numFmtId="3" fontId="10" fillId="11" borderId="11" xfId="0" applyNumberFormat="1" applyFont="1" applyFill="1" applyBorder="1" applyAlignment="1" applyProtection="1">
      <alignment horizontal="center" vertical="center" wrapText="1" readingOrder="2"/>
    </xf>
    <xf numFmtId="3" fontId="10" fillId="11" borderId="14" xfId="0" applyNumberFormat="1" applyFont="1" applyFill="1" applyBorder="1" applyAlignment="1" applyProtection="1">
      <alignment horizontal="center" vertical="center" wrapText="1" readingOrder="2"/>
    </xf>
    <xf numFmtId="3" fontId="5" fillId="11" borderId="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7" xfId="0" applyNumberFormat="1" applyFont="1" applyFill="1" applyBorder="1" applyAlignment="1" applyProtection="1">
      <alignment horizontal="center" wrapText="1"/>
      <protection locked="0"/>
    </xf>
    <xf numFmtId="3" fontId="5" fillId="11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0" fillId="11" borderId="9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4" xfId="0" applyNumberFormat="1" applyFont="1" applyFill="1" applyBorder="1" applyAlignment="1" applyProtection="1">
      <alignment horizontal="center" wrapText="1"/>
      <protection locked="0"/>
    </xf>
    <xf numFmtId="3" fontId="5" fillId="11" borderId="12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11" borderId="11" xfId="0" applyNumberFormat="1" applyFont="1" applyFill="1" applyBorder="1" applyAlignment="1" applyProtection="1">
      <alignment horizontal="center" vertical="center" wrapText="1" readingOrder="2"/>
    </xf>
    <xf numFmtId="3" fontId="5" fillId="11" borderId="6" xfId="0" applyNumberFormat="1" applyFont="1" applyFill="1" applyBorder="1" applyAlignment="1" applyProtection="1">
      <alignment horizontal="center" wrapText="1"/>
      <protection locked="0"/>
    </xf>
    <xf numFmtId="3" fontId="8" fillId="11" borderId="15" xfId="0" applyNumberFormat="1" applyFont="1" applyFill="1" applyBorder="1" applyAlignment="1" applyProtection="1">
      <alignment horizontal="center" vertical="center" wrapText="1" readingOrder="2"/>
    </xf>
    <xf numFmtId="3" fontId="5" fillId="10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2" xfId="0" applyNumberFormat="1" applyFont="1" applyFill="1" applyBorder="1" applyAlignment="1" applyProtection="1">
      <alignment horizontal="center" wrapText="1"/>
      <protection locked="0"/>
    </xf>
    <xf numFmtId="3" fontId="5" fillId="10" borderId="12" xfId="0" applyNumberFormat="1" applyFont="1" applyFill="1" applyBorder="1" applyAlignment="1" applyProtection="1">
      <alignment horizontal="center" vertical="center" wrapText="1" readingOrder="2"/>
      <protection locked="0"/>
    </xf>
    <xf numFmtId="3" fontId="12" fillId="0" borderId="0" xfId="0" applyNumberFormat="1" applyFont="1" applyAlignment="1" applyProtection="1">
      <alignment horizontal="center" vertical="center" wrapText="1"/>
      <protection locked="0"/>
    </xf>
    <xf numFmtId="3" fontId="1" fillId="2" borderId="0" xfId="0" applyNumberFormat="1" applyFont="1" applyFill="1" applyBorder="1" applyAlignment="1" applyProtection="1">
      <alignment horizontal="justify" vertical="center" wrapText="1"/>
      <protection locked="0"/>
    </xf>
    <xf numFmtId="3" fontId="9" fillId="0" borderId="0" xfId="0" applyNumberFormat="1" applyFont="1" applyBorder="1" applyAlignment="1" applyProtection="1">
      <alignment horizontal="center" vertical="center" wrapText="1"/>
      <protection locked="0"/>
    </xf>
    <xf numFmtId="3" fontId="5" fillId="0" borderId="0" xfId="0" applyNumberFormat="1" applyFont="1" applyAlignment="1" applyProtection="1">
      <alignment horizontal="center" vertical="center" wrapText="1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wrapText="1"/>
      <protection locked="0"/>
    </xf>
    <xf numFmtId="3" fontId="2" fillId="5" borderId="1" xfId="0" applyNumberFormat="1" applyFont="1" applyFill="1" applyBorder="1" applyAlignment="1" applyProtection="1">
      <alignment horizontal="justify" vertical="center" wrapText="1" readingOrder="2"/>
    </xf>
    <xf numFmtId="3" fontId="11" fillId="5" borderId="3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6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2" xfId="0" applyNumberFormat="1" applyFont="1" applyFill="1" applyBorder="1" applyAlignment="1" applyProtection="1">
      <alignment horizontal="justify" vertical="center" wrapText="1" readingOrder="2"/>
    </xf>
    <xf numFmtId="3" fontId="11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12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2" xfId="0" applyNumberFormat="1" applyFont="1" applyFill="1" applyBorder="1" applyAlignment="1" applyProtection="1">
      <alignment horizontal="justify" vertical="center" wrapText="1" readingOrder="2"/>
      <protection locked="0"/>
    </xf>
    <xf numFmtId="3" fontId="8" fillId="4" borderId="12" xfId="0" applyNumberFormat="1" applyFont="1" applyFill="1" applyBorder="1" applyAlignment="1" applyProtection="1">
      <alignment horizontal="justify" vertical="center" wrapText="1" readingOrder="2"/>
    </xf>
    <xf numFmtId="3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12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2" xfId="0" applyNumberFormat="1" applyFont="1" applyFill="1" applyBorder="1" applyAlignment="1" applyProtection="1">
      <alignment horizontal="justify" vertical="center" wrapText="1" readingOrder="2"/>
    </xf>
    <xf numFmtId="3" fontId="8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2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1" xfId="0" applyNumberFormat="1" applyFont="1" applyFill="1" applyBorder="1" applyAlignment="1" applyProtection="1">
      <alignment horizontal="justify" vertical="center" wrapText="1" readingOrder="2"/>
    </xf>
    <xf numFmtId="3" fontId="8" fillId="5" borderId="15" xfId="0" applyNumberFormat="1" applyFont="1" applyFill="1" applyBorder="1" applyAlignment="1" applyProtection="1">
      <alignment horizontal="center" vertical="center" wrapText="1" readingOrder="2"/>
    </xf>
    <xf numFmtId="3" fontId="8" fillId="5" borderId="5" xfId="0" applyNumberFormat="1" applyFont="1" applyFill="1" applyBorder="1" applyAlignment="1" applyProtection="1">
      <alignment horizontal="center" vertical="center" wrapText="1" readingOrder="2"/>
    </xf>
    <xf numFmtId="3" fontId="8" fillId="5" borderId="11" xfId="0" applyNumberFormat="1" applyFont="1" applyFill="1" applyBorder="1" applyAlignment="1" applyProtection="1">
      <alignment horizontal="center" vertical="center" wrapText="1" readingOrder="2"/>
    </xf>
    <xf numFmtId="3" fontId="5" fillId="10" borderId="8" xfId="0" applyNumberFormat="1" applyFont="1" applyFill="1" applyBorder="1" applyAlignment="1" applyProtection="1">
      <alignment horizontal="justify" vertical="center" wrapText="1" readingOrder="2"/>
    </xf>
    <xf numFmtId="3" fontId="5" fillId="10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2" xfId="0" applyNumberFormat="1" applyFont="1" applyFill="1" applyBorder="1" applyAlignment="1" applyProtection="1">
      <alignment horizontal="justify" vertical="center" wrapText="1" readingOrder="2"/>
    </xf>
    <xf numFmtId="3" fontId="5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12" xfId="0" applyNumberFormat="1" applyFont="1" applyFill="1" applyBorder="1" applyAlignment="1" applyProtection="1">
      <alignment horizontal="center" vertical="center" wrapText="1" readingOrder="1"/>
    </xf>
    <xf numFmtId="3" fontId="8" fillId="10" borderId="13" xfId="0" applyNumberFormat="1" applyFont="1" applyFill="1" applyBorder="1" applyAlignment="1" applyProtection="1">
      <alignment horizontal="center" vertical="center" wrapText="1" readingOrder="1"/>
    </xf>
    <xf numFmtId="3" fontId="8" fillId="10" borderId="12" xfId="0" applyNumberFormat="1" applyFont="1" applyFill="1" applyBorder="1" applyAlignment="1" applyProtection="1">
      <alignment horizontal="center" vertical="center" wrapText="1" readingOrder="2"/>
    </xf>
    <xf numFmtId="3" fontId="8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1" xfId="0" applyNumberFormat="1" applyFont="1" applyFill="1" applyBorder="1" applyAlignment="1" applyProtection="1">
      <alignment horizontal="justify" vertical="center" wrapText="1" readingOrder="2"/>
    </xf>
    <xf numFmtId="3" fontId="5" fillId="10" borderId="1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8" xfId="0" applyNumberFormat="1" applyFont="1" applyFill="1" applyBorder="1" applyAlignment="1" applyProtection="1">
      <alignment horizontal="justify" vertical="center" wrapText="1" readingOrder="2"/>
    </xf>
    <xf numFmtId="3" fontId="5" fillId="8" borderId="12" xfId="0" applyNumberFormat="1" applyFont="1" applyFill="1" applyBorder="1" applyAlignment="1" applyProtection="1">
      <alignment horizontal="justify" vertical="center" wrapText="1" readingOrder="2"/>
    </xf>
    <xf numFmtId="3" fontId="5" fillId="8" borderId="12" xfId="0" applyNumberFormat="1" applyFont="1" applyFill="1" applyBorder="1" applyAlignment="1" applyProtection="1">
      <alignment horizontal="center"/>
      <protection locked="0"/>
    </xf>
    <xf numFmtId="3" fontId="8" fillId="8" borderId="12" xfId="0" applyNumberFormat="1" applyFont="1" applyFill="1" applyBorder="1" applyAlignment="1" applyProtection="1">
      <alignment horizontal="justify" vertical="center" wrapText="1" readingOrder="2"/>
    </xf>
    <xf numFmtId="3" fontId="5" fillId="6" borderId="1" xfId="0" applyNumberFormat="1" applyFont="1" applyFill="1" applyBorder="1" applyAlignment="1" applyProtection="1">
      <alignment horizontal="justify" vertical="center" wrapText="1" readingOrder="2"/>
    </xf>
    <xf numFmtId="3" fontId="5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2" xfId="0" applyNumberFormat="1" applyFont="1" applyFill="1" applyBorder="1" applyAlignment="1" applyProtection="1">
      <alignment horizontal="justify" vertical="center" wrapText="1" readingOrder="2"/>
    </xf>
    <xf numFmtId="3" fontId="5" fillId="6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1" xfId="0" applyNumberFormat="1" applyFont="1" applyFill="1" applyBorder="1" applyAlignment="1" applyProtection="1">
      <alignment horizontal="justify" vertical="center" wrapText="1" readingOrder="2"/>
    </xf>
    <xf numFmtId="3" fontId="5" fillId="6" borderId="1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8" xfId="0" applyNumberFormat="1" applyFont="1" applyFill="1" applyBorder="1" applyAlignment="1" applyProtection="1">
      <alignment horizontal="justify" vertical="center" wrapText="1" readingOrder="2"/>
    </xf>
    <xf numFmtId="3" fontId="5" fillId="7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2" xfId="0" applyNumberFormat="1" applyFont="1" applyFill="1" applyBorder="1" applyAlignment="1" applyProtection="1">
      <alignment horizontal="justify" vertical="center" wrapText="1" readingOrder="2"/>
    </xf>
    <xf numFmtId="3" fontId="5" fillId="7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0" xfId="0" applyNumberFormat="1" applyFont="1" applyFill="1" applyBorder="1" applyAlignment="1" applyProtection="1">
      <alignment horizontal="justify" vertical="center" wrapText="1" readingOrder="2"/>
    </xf>
    <xf numFmtId="3" fontId="5" fillId="7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" xfId="0" applyNumberFormat="1" applyFont="1" applyFill="1" applyBorder="1" applyAlignment="1" applyProtection="1">
      <alignment horizontal="justify" vertical="center" wrapText="1" readingOrder="2"/>
    </xf>
    <xf numFmtId="3" fontId="5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2" xfId="0" applyNumberFormat="1" applyFont="1" applyFill="1" applyBorder="1" applyAlignment="1" applyProtection="1">
      <alignment horizontal="justify" vertical="center" wrapText="1" readingOrder="2"/>
    </xf>
    <xf numFmtId="3" fontId="5" fillId="12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1" xfId="0" applyNumberFormat="1" applyFont="1" applyFill="1" applyBorder="1" applyAlignment="1" applyProtection="1">
      <alignment horizontal="justify" vertical="center" wrapText="1" readingOrder="2"/>
    </xf>
    <xf numFmtId="3" fontId="7" fillId="12" borderId="1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" xfId="0" applyNumberFormat="1" applyFont="1" applyFill="1" applyBorder="1" applyAlignment="1" applyProtection="1">
      <alignment horizontal="justify" vertical="center" wrapText="1" readingOrder="2"/>
    </xf>
    <xf numFmtId="3" fontId="5" fillId="9" borderId="12" xfId="0" applyNumberFormat="1" applyFont="1" applyFill="1" applyBorder="1" applyAlignment="1" applyProtection="1">
      <alignment horizontal="justify" vertical="center" wrapText="1" readingOrder="2"/>
    </xf>
    <xf numFmtId="3" fontId="5" fillId="9" borderId="11" xfId="0" applyNumberFormat="1" applyFont="1" applyFill="1" applyBorder="1" applyAlignment="1" applyProtection="1">
      <alignment horizontal="justify" vertical="center" wrapText="1" readingOrder="2"/>
    </xf>
    <xf numFmtId="3" fontId="5" fillId="11" borderId="20" xfId="0" applyNumberFormat="1" applyFont="1" applyFill="1" applyBorder="1" applyAlignment="1" applyProtection="1">
      <alignment horizontal="justify" vertical="center" wrapText="1" readingOrder="2"/>
    </xf>
    <xf numFmtId="3" fontId="5" fillId="11" borderId="12" xfId="0" applyNumberFormat="1" applyFont="1" applyFill="1" applyBorder="1" applyAlignment="1" applyProtection="1">
      <alignment horizontal="justify" vertical="center" wrapText="1" readingOrder="2"/>
    </xf>
    <xf numFmtId="3" fontId="10" fillId="11" borderId="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2" xfId="0" applyNumberFormat="1" applyFont="1" applyFill="1" applyBorder="1" applyAlignment="1" applyProtection="1">
      <alignment horizontal="center" wrapText="1"/>
      <protection locked="0"/>
    </xf>
    <xf numFmtId="3" fontId="5" fillId="11" borderId="19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1" xfId="0" applyNumberFormat="1" applyFont="1" applyFill="1" applyBorder="1" applyAlignment="1" applyProtection="1">
      <alignment horizontal="justify" vertical="center" wrapText="1" readingOrder="2"/>
    </xf>
    <xf numFmtId="3" fontId="5" fillId="11" borderId="1" xfId="0" applyNumberFormat="1" applyFont="1" applyFill="1" applyBorder="1" applyAlignment="1" applyProtection="1">
      <alignment horizontal="justify" vertical="center" wrapText="1" readingOrder="2"/>
    </xf>
    <xf numFmtId="3" fontId="5" fillId="10" borderId="9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8" xfId="0" applyNumberFormat="1" applyFont="1" applyFill="1" applyBorder="1" applyAlignment="1" applyProtection="1">
      <alignment horizontal="center" wrapText="1"/>
      <protection locked="0"/>
    </xf>
    <xf numFmtId="3" fontId="5" fillId="10" borderId="15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5" xfId="0" applyNumberFormat="1" applyFont="1" applyFill="1" applyBorder="1" applyAlignment="1" applyProtection="1">
      <alignment horizontal="center" wrapText="1"/>
      <protection locked="0"/>
    </xf>
    <xf numFmtId="3" fontId="5" fillId="10" borderId="11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6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" fillId="2" borderId="0" xfId="0" applyNumberFormat="1" applyFont="1" applyFill="1" applyAlignment="1" applyProtection="1">
      <alignment horizontal="justify" vertical="center" wrapText="1"/>
      <protection locked="0"/>
    </xf>
    <xf numFmtId="3" fontId="9" fillId="0" borderId="0" xfId="0" applyNumberFormat="1" applyFont="1" applyAlignment="1" applyProtection="1">
      <alignment horizontal="center" vertical="center" wrapText="1"/>
      <protection locked="0"/>
    </xf>
    <xf numFmtId="1" fontId="8" fillId="4" borderId="12" xfId="0" applyNumberFormat="1" applyFont="1" applyFill="1" applyBorder="1" applyAlignment="1" applyProtection="1">
      <alignment horizontal="justify" vertical="center" wrapText="1" readingOrder="2"/>
    </xf>
    <xf numFmtId="1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1" fontId="5" fillId="4" borderId="4" xfId="0" applyNumberFormat="1" applyFont="1" applyFill="1" applyBorder="1" applyAlignment="1" applyProtection="1">
      <alignment horizontal="center" vertical="center" wrapText="1" readingOrder="2"/>
      <protection locked="0"/>
    </xf>
    <xf numFmtId="1" fontId="5" fillId="4" borderId="12" xfId="0" applyNumberFormat="1" applyFont="1" applyFill="1" applyBorder="1" applyAlignment="1" applyProtection="1">
      <alignment horizontal="center" vertical="center" wrapText="1" readingOrder="2"/>
      <protection locked="0"/>
    </xf>
    <xf numFmtId="1" fontId="0" fillId="0" borderId="0" xfId="0" applyNumberFormat="1" applyAlignment="1" applyProtection="1">
      <alignment wrapText="1"/>
      <protection locked="0"/>
    </xf>
    <xf numFmtId="1" fontId="5" fillId="8" borderId="12" xfId="0" applyNumberFormat="1" applyFont="1" applyFill="1" applyBorder="1" applyAlignment="1" applyProtection="1">
      <alignment horizontal="justify" vertical="center" wrapText="1" readingOrder="2"/>
    </xf>
    <xf numFmtId="1" fontId="5" fillId="8" borderId="18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10" borderId="12" xfId="0" applyNumberFormat="1" applyFont="1" applyFill="1" applyBorder="1" applyAlignment="1" applyProtection="1">
      <alignment horizontal="justify" vertical="center" wrapText="1" readingOrder="2"/>
    </xf>
    <xf numFmtId="3" fontId="13" fillId="10" borderId="12" xfId="0" applyNumberFormat="1" applyFont="1" applyFill="1" applyBorder="1" applyAlignment="1" applyProtection="1">
      <alignment horizontal="justify" vertical="center" wrapText="1" readingOrder="2"/>
    </xf>
    <xf numFmtId="3" fontId="13" fillId="10" borderId="10" xfId="0" applyNumberFormat="1" applyFont="1" applyFill="1" applyBorder="1" applyAlignment="1" applyProtection="1">
      <alignment horizontal="justify" vertical="center" wrapText="1" readingOrder="2"/>
    </xf>
    <xf numFmtId="0" fontId="14" fillId="4" borderId="12" xfId="0" applyFont="1" applyFill="1" applyBorder="1" applyAlignment="1" applyProtection="1">
      <alignment horizontal="right" vertical="center" wrapText="1" readingOrder="2"/>
      <protection locked="0"/>
    </xf>
    <xf numFmtId="164" fontId="14" fillId="4" borderId="12" xfId="0" applyNumberFormat="1" applyFont="1" applyFill="1" applyBorder="1" applyAlignment="1" applyProtection="1">
      <alignment horizontal="left" vertical="center" wrapText="1" readingOrder="2"/>
      <protection locked="0"/>
    </xf>
    <xf numFmtId="0" fontId="11" fillId="5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12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4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4" borderId="12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0" xfId="0" applyNumberFormat="1" applyFont="1" applyAlignment="1" applyProtection="1">
      <alignment horizontal="center" vertical="center" wrapText="1"/>
      <protection locked="0"/>
    </xf>
    <xf numFmtId="0" fontId="8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5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5" borderId="12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10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9" fontId="5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12" xfId="0" applyNumberFormat="1" applyFont="1" applyFill="1" applyBorder="1" applyAlignment="1" applyProtection="1">
      <alignment horizontal="center" vertical="center" wrapText="1" readingOrder="2"/>
      <protection locked="0"/>
    </xf>
    <xf numFmtId="14" fontId="5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8" xfId="0" applyNumberFormat="1" applyFont="1" applyFill="1" applyBorder="1" applyAlignment="1" applyProtection="1">
      <alignment horizontal="right" vertical="center" wrapText="1" readingOrder="2"/>
      <protection locked="0"/>
    </xf>
    <xf numFmtId="0" fontId="5" fillId="8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12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9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9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9" borderId="12" xfId="0" applyNumberFormat="1" applyFont="1" applyFill="1" applyBorder="1" applyAlignment="1" applyProtection="1">
      <alignment horizontal="center" vertical="center" wrapText="1" readingOrder="1"/>
      <protection locked="0"/>
    </xf>
    <xf numFmtId="9" fontId="5" fillId="9" borderId="13" xfId="0" applyNumberFormat="1" applyFont="1" applyFill="1" applyBorder="1" applyAlignment="1" applyProtection="1">
      <alignment horizontal="center" vertical="center" wrapText="1" readingOrder="1"/>
      <protection locked="0"/>
    </xf>
    <xf numFmtId="9" fontId="5" fillId="9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11" borderId="6" xfId="0" applyNumberFormat="1" applyFont="1" applyFill="1" applyBorder="1" applyAlignment="1" applyProtection="1">
      <alignment horizontal="center" vertical="center" wrapText="1" readingOrder="2"/>
      <protection locked="0"/>
    </xf>
    <xf numFmtId="3" fontId="4" fillId="3" borderId="21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2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3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19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4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5" xfId="0" applyNumberFormat="1" applyFont="1" applyFill="1" applyBorder="1" applyAlignment="1" applyProtection="1">
      <alignment horizontal="center" vertical="center" textRotation="90" wrapText="1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66"/>
      <color rgb="FF99FF33"/>
      <color rgb="FFFFCC66"/>
      <color rgb="FF99FF99"/>
      <color rgb="FFFFFFCC"/>
      <color rgb="FFFFFF99"/>
      <color rgb="FFFF6699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9"/>
  <sheetViews>
    <sheetView rightToLeft="1" tabSelected="1" view="pageBreakPreview" zoomScale="98" zoomScaleNormal="90" zoomScaleSheetLayoutView="98" workbookViewId="0">
      <pane xSplit="4" ySplit="12" topLeftCell="N26" activePane="bottomRight" state="frozen"/>
      <selection pane="topRight" activeCell="E1" sqref="E1"/>
      <selection pane="bottomLeft" activeCell="A13" sqref="A13"/>
      <selection pane="bottomRight" activeCell="N42" sqref="N42"/>
    </sheetView>
  </sheetViews>
  <sheetFormatPr defaultColWidth="9" defaultRowHeight="18" customHeight="1" x14ac:dyDescent="0.25"/>
  <cols>
    <col min="1" max="1" width="1.42578125" style="45" customWidth="1"/>
    <col min="2" max="2" width="5.5703125" style="40" customWidth="1"/>
    <col min="3" max="3" width="6.42578125" style="40" customWidth="1"/>
    <col min="4" max="4" width="60.42578125" style="124" customWidth="1"/>
    <col min="5" max="5" width="13.42578125" style="125" customWidth="1"/>
    <col min="6" max="6" width="13.42578125" style="43" customWidth="1"/>
    <col min="7" max="34" width="13.42578125" style="44" customWidth="1"/>
    <col min="35" max="16384" width="9" style="45"/>
  </cols>
  <sheetData>
    <row r="1" spans="2:34" ht="18" customHeight="1" thickBot="1" x14ac:dyDescent="0.3">
      <c r="D1" s="41"/>
      <c r="E1" s="42"/>
    </row>
    <row r="2" spans="2:34" ht="18.75" customHeight="1" x14ac:dyDescent="0.25">
      <c r="B2" s="200" t="s">
        <v>20</v>
      </c>
      <c r="C2" s="201"/>
      <c r="D2" s="46" t="s">
        <v>98</v>
      </c>
      <c r="E2" s="138" t="s">
        <v>294</v>
      </c>
      <c r="F2" s="139"/>
      <c r="G2" s="140"/>
      <c r="H2" s="139"/>
      <c r="I2" s="140"/>
      <c r="J2" s="139"/>
      <c r="K2" s="140"/>
      <c r="L2" s="139"/>
      <c r="M2" s="140"/>
      <c r="N2" s="139"/>
      <c r="O2" s="140"/>
      <c r="P2" s="139"/>
      <c r="Q2" s="140"/>
      <c r="R2" s="139"/>
      <c r="S2" s="140"/>
      <c r="T2" s="139"/>
      <c r="U2" s="140"/>
      <c r="V2" s="139"/>
      <c r="W2" s="140"/>
      <c r="X2" s="138"/>
      <c r="Y2" s="49"/>
      <c r="Z2" s="49"/>
      <c r="AA2" s="49"/>
      <c r="AB2" s="48"/>
      <c r="AC2" s="49"/>
      <c r="AD2" s="48"/>
      <c r="AE2" s="49"/>
      <c r="AF2" s="48"/>
      <c r="AG2" s="49"/>
      <c r="AH2" s="47"/>
    </row>
    <row r="3" spans="2:34" ht="18.75" customHeight="1" x14ac:dyDescent="0.25">
      <c r="B3" s="202"/>
      <c r="C3" s="203"/>
      <c r="D3" s="50" t="s">
        <v>105</v>
      </c>
      <c r="E3" s="141" t="s">
        <v>135</v>
      </c>
      <c r="F3" s="142"/>
      <c r="G3" s="143"/>
      <c r="H3" s="142"/>
      <c r="I3" s="143"/>
      <c r="J3" s="142"/>
      <c r="K3" s="143"/>
      <c r="L3" s="142"/>
      <c r="M3" s="143"/>
      <c r="N3" s="142"/>
      <c r="O3" s="143"/>
      <c r="P3" s="142"/>
      <c r="Q3" s="143"/>
      <c r="R3" s="142"/>
      <c r="S3" s="143"/>
      <c r="T3" s="142"/>
      <c r="U3" s="143"/>
      <c r="V3" s="142"/>
      <c r="W3" s="143"/>
      <c r="X3" s="141"/>
      <c r="Y3" s="53"/>
      <c r="Z3" s="51"/>
      <c r="AA3" s="51"/>
      <c r="AB3" s="52"/>
      <c r="AC3" s="53"/>
      <c r="AD3" s="52"/>
      <c r="AE3" s="53"/>
      <c r="AF3" s="52"/>
      <c r="AG3" s="53"/>
      <c r="AH3" s="51"/>
    </row>
    <row r="4" spans="2:34" ht="18.75" customHeight="1" x14ac:dyDescent="0.25">
      <c r="B4" s="202"/>
      <c r="C4" s="203"/>
      <c r="D4" s="50" t="s">
        <v>106</v>
      </c>
      <c r="E4" s="141" t="s">
        <v>136</v>
      </c>
      <c r="F4" s="142" t="s">
        <v>136</v>
      </c>
      <c r="G4" s="142" t="s">
        <v>136</v>
      </c>
      <c r="H4" s="142" t="s">
        <v>136</v>
      </c>
      <c r="I4" s="141" t="s">
        <v>136</v>
      </c>
      <c r="J4" s="142" t="s">
        <v>136</v>
      </c>
      <c r="K4" s="142" t="s">
        <v>136</v>
      </c>
      <c r="L4" s="142" t="s">
        <v>136</v>
      </c>
      <c r="M4" s="141" t="s">
        <v>136</v>
      </c>
      <c r="N4" s="142" t="s">
        <v>136</v>
      </c>
      <c r="O4" s="142" t="s">
        <v>136</v>
      </c>
      <c r="P4" s="142" t="s">
        <v>136</v>
      </c>
      <c r="Q4" s="141" t="s">
        <v>136</v>
      </c>
      <c r="R4" s="142" t="s">
        <v>136</v>
      </c>
      <c r="S4" s="142" t="s">
        <v>136</v>
      </c>
      <c r="T4" s="142" t="s">
        <v>136</v>
      </c>
      <c r="U4" s="141" t="s">
        <v>136</v>
      </c>
      <c r="V4" s="142" t="s">
        <v>136</v>
      </c>
      <c r="W4" s="142" t="s">
        <v>136</v>
      </c>
      <c r="X4" s="142" t="s">
        <v>136</v>
      </c>
      <c r="Y4" s="141" t="s">
        <v>136</v>
      </c>
      <c r="Z4" s="141" t="s">
        <v>136</v>
      </c>
      <c r="AA4" s="141" t="s">
        <v>136</v>
      </c>
      <c r="AB4" s="141" t="s">
        <v>136</v>
      </c>
      <c r="AC4" s="53"/>
      <c r="AD4" s="52"/>
      <c r="AE4" s="53"/>
      <c r="AF4" s="52"/>
      <c r="AG4" s="53"/>
      <c r="AH4" s="54"/>
    </row>
    <row r="5" spans="2:34" ht="18.75" customHeight="1" x14ac:dyDescent="0.25">
      <c r="B5" s="202"/>
      <c r="C5" s="203"/>
      <c r="D5" s="50" t="s">
        <v>48</v>
      </c>
      <c r="E5" s="141" t="s">
        <v>137</v>
      </c>
      <c r="F5" s="141" t="s">
        <v>137</v>
      </c>
      <c r="G5" s="141" t="s">
        <v>137</v>
      </c>
      <c r="H5" s="143" t="s">
        <v>138</v>
      </c>
      <c r="I5" s="143" t="s">
        <v>138</v>
      </c>
      <c r="J5" s="143" t="s">
        <v>139</v>
      </c>
      <c r="K5" s="143" t="s">
        <v>139</v>
      </c>
      <c r="L5" s="143" t="s">
        <v>139</v>
      </c>
      <c r="M5" s="143" t="s">
        <v>140</v>
      </c>
      <c r="N5" s="143" t="s">
        <v>140</v>
      </c>
      <c r="O5" s="141" t="s">
        <v>137</v>
      </c>
      <c r="P5" s="142" t="s">
        <v>141</v>
      </c>
      <c r="Q5" s="142" t="s">
        <v>141</v>
      </c>
      <c r="R5" s="142" t="s">
        <v>141</v>
      </c>
      <c r="S5" s="142" t="s">
        <v>141</v>
      </c>
      <c r="T5" s="142" t="s">
        <v>142</v>
      </c>
      <c r="U5" s="142" t="s">
        <v>142</v>
      </c>
      <c r="V5" s="142" t="s">
        <v>142</v>
      </c>
      <c r="W5" s="142" t="s">
        <v>142</v>
      </c>
      <c r="X5" s="142" t="s">
        <v>142</v>
      </c>
      <c r="Y5" s="142" t="s">
        <v>142</v>
      </c>
      <c r="Z5" s="142" t="s">
        <v>292</v>
      </c>
      <c r="AA5" s="142" t="s">
        <v>277</v>
      </c>
      <c r="AB5" s="142" t="s">
        <v>277</v>
      </c>
      <c r="AC5" s="53"/>
      <c r="AD5" s="52"/>
      <c r="AE5" s="53"/>
      <c r="AF5" s="52"/>
      <c r="AG5" s="53"/>
      <c r="AH5" s="54"/>
    </row>
    <row r="6" spans="2:34" ht="18.75" customHeight="1" x14ac:dyDescent="0.25">
      <c r="B6" s="202"/>
      <c r="C6" s="203"/>
      <c r="D6" s="55" t="s">
        <v>92</v>
      </c>
      <c r="E6" s="144" t="s">
        <v>143</v>
      </c>
      <c r="F6" s="144" t="s">
        <v>143</v>
      </c>
      <c r="G6" s="144" t="s">
        <v>143</v>
      </c>
      <c r="H6" s="144" t="s">
        <v>143</v>
      </c>
      <c r="I6" s="144" t="s">
        <v>143</v>
      </c>
      <c r="J6" s="144" t="s">
        <v>143</v>
      </c>
      <c r="K6" s="144" t="s">
        <v>143</v>
      </c>
      <c r="L6" s="144" t="s">
        <v>143</v>
      </c>
      <c r="M6" s="144" t="s">
        <v>143</v>
      </c>
      <c r="N6" s="144" t="s">
        <v>143</v>
      </c>
      <c r="O6" s="144" t="s">
        <v>143</v>
      </c>
      <c r="P6" s="144" t="s">
        <v>143</v>
      </c>
      <c r="Q6" s="144" t="s">
        <v>143</v>
      </c>
      <c r="R6" s="144" t="s">
        <v>143</v>
      </c>
      <c r="S6" s="144" t="s">
        <v>143</v>
      </c>
      <c r="T6" s="145" t="s">
        <v>143</v>
      </c>
      <c r="U6" s="145" t="s">
        <v>143</v>
      </c>
      <c r="V6" s="145" t="s">
        <v>143</v>
      </c>
      <c r="W6" s="145" t="s">
        <v>143</v>
      </c>
      <c r="X6" s="145" t="s">
        <v>143</v>
      </c>
      <c r="Y6" s="145" t="s">
        <v>143</v>
      </c>
      <c r="Z6" s="145" t="s">
        <v>143</v>
      </c>
      <c r="AA6" s="144" t="s">
        <v>143</v>
      </c>
      <c r="AB6" s="144" t="s">
        <v>143</v>
      </c>
      <c r="AC6" s="58"/>
      <c r="AD6" s="57"/>
      <c r="AE6" s="58"/>
      <c r="AF6" s="57"/>
      <c r="AG6" s="58"/>
      <c r="AH6" s="56"/>
    </row>
    <row r="7" spans="2:34" ht="18.75" customHeight="1" x14ac:dyDescent="0.25">
      <c r="B7" s="202"/>
      <c r="C7" s="203"/>
      <c r="D7" s="55" t="s">
        <v>93</v>
      </c>
      <c r="E7" s="144" t="s">
        <v>144</v>
      </c>
      <c r="F7" s="144" t="s">
        <v>144</v>
      </c>
      <c r="G7" s="144" t="s">
        <v>144</v>
      </c>
      <c r="H7" s="144" t="s">
        <v>144</v>
      </c>
      <c r="I7" s="144" t="s">
        <v>144</v>
      </c>
      <c r="J7" s="144" t="s">
        <v>144</v>
      </c>
      <c r="K7" s="144" t="s">
        <v>144</v>
      </c>
      <c r="L7" s="144" t="s">
        <v>144</v>
      </c>
      <c r="M7" s="144" t="s">
        <v>144</v>
      </c>
      <c r="N7" s="144" t="s">
        <v>144</v>
      </c>
      <c r="O7" s="144" t="s">
        <v>144</v>
      </c>
      <c r="P7" s="144" t="s">
        <v>144</v>
      </c>
      <c r="Q7" s="144" t="s">
        <v>144</v>
      </c>
      <c r="R7" s="144" t="s">
        <v>144</v>
      </c>
      <c r="S7" s="144" t="s">
        <v>144</v>
      </c>
      <c r="T7" s="144" t="s">
        <v>144</v>
      </c>
      <c r="U7" s="144" t="s">
        <v>144</v>
      </c>
      <c r="V7" s="144" t="s">
        <v>144</v>
      </c>
      <c r="W7" s="144" t="s">
        <v>144</v>
      </c>
      <c r="X7" s="144" t="s">
        <v>144</v>
      </c>
      <c r="Y7" s="144" t="s">
        <v>144</v>
      </c>
      <c r="Z7" s="144" t="s">
        <v>144</v>
      </c>
      <c r="AA7" s="144" t="s">
        <v>144</v>
      </c>
      <c r="AB7" s="144" t="s">
        <v>144</v>
      </c>
      <c r="AC7" s="58"/>
      <c r="AD7" s="57"/>
      <c r="AE7" s="58"/>
      <c r="AF7" s="57"/>
      <c r="AG7" s="58"/>
      <c r="AH7" s="56"/>
    </row>
    <row r="8" spans="2:34" ht="18" customHeight="1" x14ac:dyDescent="0.25">
      <c r="B8" s="202"/>
      <c r="C8" s="203"/>
      <c r="D8" s="55" t="s">
        <v>16</v>
      </c>
      <c r="E8" s="144" t="s">
        <v>145</v>
      </c>
      <c r="F8" s="144" t="s">
        <v>145</v>
      </c>
      <c r="G8" s="144" t="s">
        <v>145</v>
      </c>
      <c r="H8" s="144" t="s">
        <v>146</v>
      </c>
      <c r="I8" s="144" t="s">
        <v>146</v>
      </c>
      <c r="J8" s="144" t="s">
        <v>145</v>
      </c>
      <c r="K8" s="144" t="s">
        <v>145</v>
      </c>
      <c r="L8" s="144" t="s">
        <v>145</v>
      </c>
      <c r="M8" s="144" t="s">
        <v>145</v>
      </c>
      <c r="N8" s="144" t="s">
        <v>145</v>
      </c>
      <c r="O8" s="144" t="s">
        <v>145</v>
      </c>
      <c r="P8" s="145" t="s">
        <v>147</v>
      </c>
      <c r="Q8" s="145" t="s">
        <v>147</v>
      </c>
      <c r="R8" s="145" t="s">
        <v>147</v>
      </c>
      <c r="S8" s="145" t="s">
        <v>147</v>
      </c>
      <c r="T8" s="145" t="s">
        <v>148</v>
      </c>
      <c r="U8" s="146" t="s">
        <v>148</v>
      </c>
      <c r="V8" s="145" t="s">
        <v>149</v>
      </c>
      <c r="W8" s="145" t="s">
        <v>149</v>
      </c>
      <c r="X8" s="145" t="s">
        <v>149</v>
      </c>
      <c r="Y8" s="145" t="s">
        <v>149</v>
      </c>
      <c r="Z8" s="136" t="s">
        <v>267</v>
      </c>
      <c r="AA8" s="145" t="s">
        <v>147</v>
      </c>
      <c r="AB8" s="145" t="s">
        <v>147</v>
      </c>
      <c r="AC8" s="58"/>
      <c r="AD8" s="57"/>
      <c r="AE8" s="58"/>
      <c r="AF8" s="57"/>
      <c r="AG8" s="58"/>
      <c r="AH8" s="56"/>
    </row>
    <row r="9" spans="2:34" s="130" customFormat="1" ht="18" customHeight="1" x14ac:dyDescent="0.25">
      <c r="B9" s="202"/>
      <c r="C9" s="203"/>
      <c r="D9" s="126" t="s">
        <v>113</v>
      </c>
      <c r="E9" s="144" t="s">
        <v>150</v>
      </c>
      <c r="F9" s="144"/>
      <c r="G9" s="144"/>
      <c r="H9" s="144"/>
      <c r="I9" s="147"/>
      <c r="J9" s="144"/>
      <c r="K9" s="144"/>
      <c r="L9" s="144"/>
      <c r="M9" s="144"/>
      <c r="N9" s="144"/>
      <c r="O9" s="144"/>
      <c r="P9" s="145">
        <v>9187480180</v>
      </c>
      <c r="Q9" s="146"/>
      <c r="R9" s="145"/>
      <c r="S9" s="146"/>
      <c r="T9" s="145">
        <v>9186151574</v>
      </c>
      <c r="U9" s="146"/>
      <c r="V9" s="145">
        <v>9187421247</v>
      </c>
      <c r="W9" s="145"/>
      <c r="X9" s="145"/>
      <c r="Y9" s="129"/>
      <c r="Z9" s="137"/>
      <c r="AA9" s="137"/>
      <c r="AB9" s="128"/>
      <c r="AC9" s="129"/>
      <c r="AD9" s="128"/>
      <c r="AE9" s="129"/>
      <c r="AF9" s="128"/>
      <c r="AG9" s="129"/>
      <c r="AH9" s="127"/>
    </row>
    <row r="10" spans="2:34" ht="18" customHeight="1" x14ac:dyDescent="0.25">
      <c r="B10" s="202"/>
      <c r="C10" s="203"/>
      <c r="D10" s="59" t="s">
        <v>15</v>
      </c>
      <c r="E10" s="148" t="s">
        <v>151</v>
      </c>
      <c r="F10" s="149" t="s">
        <v>152</v>
      </c>
      <c r="G10" s="150" t="s">
        <v>153</v>
      </c>
      <c r="H10" s="149" t="s">
        <v>154</v>
      </c>
      <c r="I10" s="150" t="s">
        <v>155</v>
      </c>
      <c r="J10" s="149" t="s">
        <v>156</v>
      </c>
      <c r="K10" s="150" t="s">
        <v>157</v>
      </c>
      <c r="L10" s="149" t="s">
        <v>158</v>
      </c>
      <c r="M10" s="150" t="s">
        <v>159</v>
      </c>
      <c r="N10" s="149" t="s">
        <v>160</v>
      </c>
      <c r="O10" s="150" t="s">
        <v>161</v>
      </c>
      <c r="P10" s="149" t="s">
        <v>162</v>
      </c>
      <c r="Q10" s="150" t="s">
        <v>163</v>
      </c>
      <c r="R10" s="149" t="s">
        <v>164</v>
      </c>
      <c r="S10" s="150" t="s">
        <v>165</v>
      </c>
      <c r="T10" s="149" t="s">
        <v>166</v>
      </c>
      <c r="U10" s="150" t="s">
        <v>167</v>
      </c>
      <c r="V10" s="149" t="s">
        <v>299</v>
      </c>
      <c r="W10" s="150" t="s">
        <v>168</v>
      </c>
      <c r="X10" s="148" t="s">
        <v>169</v>
      </c>
      <c r="Y10" s="62" t="s">
        <v>251</v>
      </c>
      <c r="Z10" s="61" t="s">
        <v>268</v>
      </c>
      <c r="AA10" s="62" t="s">
        <v>278</v>
      </c>
      <c r="AB10" s="61" t="s">
        <v>279</v>
      </c>
      <c r="AC10" s="62"/>
      <c r="AD10" s="61"/>
      <c r="AE10" s="62"/>
      <c r="AF10" s="61"/>
      <c r="AG10" s="62"/>
      <c r="AH10" s="60"/>
    </row>
    <row r="11" spans="2:34" ht="18" customHeight="1" x14ac:dyDescent="0.25">
      <c r="B11" s="202"/>
      <c r="C11" s="203"/>
      <c r="D11" s="55" t="s">
        <v>33</v>
      </c>
      <c r="E11" s="151" t="s">
        <v>261</v>
      </c>
      <c r="F11" s="151" t="s">
        <v>261</v>
      </c>
      <c r="G11" s="151" t="s">
        <v>261</v>
      </c>
      <c r="H11" s="151" t="s">
        <v>261</v>
      </c>
      <c r="I11" s="151" t="s">
        <v>261</v>
      </c>
      <c r="J11" s="151" t="s">
        <v>261</v>
      </c>
      <c r="K11" s="151" t="s">
        <v>261</v>
      </c>
      <c r="L11" s="151">
        <v>0</v>
      </c>
      <c r="M11" s="151" t="s">
        <v>261</v>
      </c>
      <c r="N11" s="145" t="s">
        <v>266</v>
      </c>
      <c r="O11" s="146" t="s">
        <v>266</v>
      </c>
      <c r="P11" s="146" t="s">
        <v>266</v>
      </c>
      <c r="Q11" s="146" t="s">
        <v>266</v>
      </c>
      <c r="R11" s="146" t="s">
        <v>296</v>
      </c>
      <c r="S11" s="146" t="s">
        <v>266</v>
      </c>
      <c r="T11" s="146" t="s">
        <v>266</v>
      </c>
      <c r="U11" s="146" t="s">
        <v>266</v>
      </c>
      <c r="V11" s="145" t="s">
        <v>300</v>
      </c>
      <c r="W11" s="145" t="s">
        <v>300</v>
      </c>
      <c r="X11" s="145" t="s">
        <v>300</v>
      </c>
      <c r="Y11" s="58" t="s">
        <v>288</v>
      </c>
      <c r="Z11" s="58" t="s">
        <v>288</v>
      </c>
      <c r="AA11" s="58" t="s">
        <v>288</v>
      </c>
      <c r="AB11" s="58" t="s">
        <v>288</v>
      </c>
      <c r="AC11" s="58"/>
      <c r="AD11" s="57"/>
      <c r="AE11" s="58"/>
      <c r="AF11" s="57"/>
      <c r="AG11" s="58"/>
      <c r="AH11" s="56"/>
    </row>
    <row r="12" spans="2:34" ht="21" customHeight="1" thickBot="1" x14ac:dyDescent="0.3">
      <c r="B12" s="204"/>
      <c r="C12" s="205"/>
      <c r="D12" s="63" t="s">
        <v>34</v>
      </c>
      <c r="E12" s="64">
        <v>1</v>
      </c>
      <c r="F12" s="65">
        <f>E12+1</f>
        <v>2</v>
      </c>
      <c r="G12" s="66">
        <f t="shared" ref="G12:X12" si="0">F12+1</f>
        <v>3</v>
      </c>
      <c r="H12" s="65">
        <f t="shared" si="0"/>
        <v>4</v>
      </c>
      <c r="I12" s="66">
        <f t="shared" si="0"/>
        <v>5</v>
      </c>
      <c r="J12" s="65">
        <f t="shared" si="0"/>
        <v>6</v>
      </c>
      <c r="K12" s="66">
        <f t="shared" si="0"/>
        <v>7</v>
      </c>
      <c r="L12" s="65">
        <f t="shared" si="0"/>
        <v>8</v>
      </c>
      <c r="M12" s="66">
        <f t="shared" si="0"/>
        <v>9</v>
      </c>
      <c r="N12" s="65">
        <f t="shared" si="0"/>
        <v>10</v>
      </c>
      <c r="O12" s="66">
        <f t="shared" si="0"/>
        <v>11</v>
      </c>
      <c r="P12" s="65">
        <f t="shared" si="0"/>
        <v>12</v>
      </c>
      <c r="Q12" s="66">
        <f t="shared" si="0"/>
        <v>13</v>
      </c>
      <c r="R12" s="65">
        <f t="shared" si="0"/>
        <v>14</v>
      </c>
      <c r="S12" s="66">
        <f t="shared" si="0"/>
        <v>15</v>
      </c>
      <c r="T12" s="65">
        <f t="shared" si="0"/>
        <v>16</v>
      </c>
      <c r="U12" s="66">
        <f t="shared" si="0"/>
        <v>17</v>
      </c>
      <c r="V12" s="65">
        <f t="shared" si="0"/>
        <v>18</v>
      </c>
      <c r="W12" s="66">
        <f t="shared" si="0"/>
        <v>19</v>
      </c>
      <c r="X12" s="64">
        <f t="shared" si="0"/>
        <v>20</v>
      </c>
      <c r="Y12" s="66">
        <f t="shared" ref="Y12" si="1">X12+1</f>
        <v>21</v>
      </c>
      <c r="Z12" s="65">
        <f t="shared" ref="Z12" si="2">Y12+1</f>
        <v>22</v>
      </c>
      <c r="AA12" s="66">
        <f t="shared" ref="AA12" si="3">Z12+1</f>
        <v>23</v>
      </c>
      <c r="AB12" s="65">
        <f t="shared" ref="AB12" si="4">AA12+1</f>
        <v>24</v>
      </c>
      <c r="AC12" s="66">
        <f t="shared" ref="AC12" si="5">AB12+1</f>
        <v>25</v>
      </c>
      <c r="AD12" s="65">
        <f t="shared" ref="AD12" si="6">AC12+1</f>
        <v>26</v>
      </c>
      <c r="AE12" s="66">
        <f t="shared" ref="AE12" si="7">AD12+1</f>
        <v>27</v>
      </c>
      <c r="AF12" s="65">
        <f t="shared" ref="AF12" si="8">AE12+1</f>
        <v>28</v>
      </c>
      <c r="AG12" s="66">
        <f t="shared" ref="AG12" si="9">AF12+1</f>
        <v>29</v>
      </c>
      <c r="AH12" s="64">
        <f t="shared" ref="AH12" si="10">AG12+1</f>
        <v>30</v>
      </c>
    </row>
    <row r="13" spans="2:34" ht="18.75" customHeight="1" x14ac:dyDescent="0.25">
      <c r="B13" s="200" t="s">
        <v>17</v>
      </c>
      <c r="C13" s="201"/>
      <c r="D13" s="67" t="s">
        <v>0</v>
      </c>
      <c r="E13" s="152">
        <v>15</v>
      </c>
      <c r="F13" s="153">
        <v>17</v>
      </c>
      <c r="G13" s="152">
        <v>14</v>
      </c>
      <c r="H13" s="153">
        <v>16</v>
      </c>
      <c r="I13" s="154">
        <v>20</v>
      </c>
      <c r="J13" s="153">
        <v>14</v>
      </c>
      <c r="K13" s="153">
        <v>15</v>
      </c>
      <c r="L13" s="153">
        <v>0</v>
      </c>
      <c r="M13" s="153">
        <v>14</v>
      </c>
      <c r="N13" s="153">
        <v>14</v>
      </c>
      <c r="O13" s="153">
        <v>17</v>
      </c>
      <c r="P13" s="153">
        <v>17</v>
      </c>
      <c r="Q13" s="153">
        <v>16</v>
      </c>
      <c r="R13" s="153">
        <v>12</v>
      </c>
      <c r="S13" s="153">
        <v>18</v>
      </c>
      <c r="T13" s="153">
        <v>16</v>
      </c>
      <c r="U13" s="153">
        <v>17</v>
      </c>
      <c r="V13" s="153">
        <v>15</v>
      </c>
      <c r="W13" s="153">
        <v>14</v>
      </c>
      <c r="X13" s="153">
        <v>16</v>
      </c>
      <c r="Y13" s="69">
        <v>14</v>
      </c>
      <c r="Z13" s="69">
        <v>21</v>
      </c>
      <c r="AA13" s="69">
        <v>19</v>
      </c>
      <c r="AB13" s="69">
        <v>24</v>
      </c>
      <c r="AC13" s="69"/>
      <c r="AD13" s="69"/>
      <c r="AE13" s="69"/>
      <c r="AF13" s="69"/>
      <c r="AG13" s="69"/>
      <c r="AH13" s="69"/>
    </row>
    <row r="14" spans="2:34" ht="18.75" customHeight="1" x14ac:dyDescent="0.25">
      <c r="B14" s="202"/>
      <c r="C14" s="203"/>
      <c r="D14" s="70" t="s">
        <v>1</v>
      </c>
      <c r="E14" s="155">
        <v>15</v>
      </c>
      <c r="F14" s="156">
        <v>17</v>
      </c>
      <c r="G14" s="155">
        <v>14</v>
      </c>
      <c r="H14" s="156">
        <v>16</v>
      </c>
      <c r="I14" s="157">
        <v>20</v>
      </c>
      <c r="J14" s="156">
        <v>14</v>
      </c>
      <c r="K14" s="156">
        <v>15</v>
      </c>
      <c r="L14" s="156">
        <v>0</v>
      </c>
      <c r="M14" s="156">
        <v>14</v>
      </c>
      <c r="N14" s="156">
        <v>14</v>
      </c>
      <c r="O14" s="156">
        <v>17</v>
      </c>
      <c r="P14" s="156">
        <v>17</v>
      </c>
      <c r="Q14" s="156">
        <v>16</v>
      </c>
      <c r="R14" s="156">
        <v>12</v>
      </c>
      <c r="S14" s="156">
        <v>18</v>
      </c>
      <c r="T14" s="156">
        <v>16</v>
      </c>
      <c r="U14" s="156">
        <v>17</v>
      </c>
      <c r="V14" s="156">
        <v>15</v>
      </c>
      <c r="W14" s="156">
        <v>14</v>
      </c>
      <c r="X14" s="156">
        <v>16</v>
      </c>
      <c r="Y14" s="71">
        <v>14</v>
      </c>
      <c r="Z14" s="71">
        <v>21</v>
      </c>
      <c r="AA14" s="71">
        <v>19</v>
      </c>
      <c r="AB14" s="71">
        <v>24</v>
      </c>
      <c r="AC14" s="71"/>
      <c r="AD14" s="71"/>
      <c r="AE14" s="71"/>
      <c r="AF14" s="71"/>
      <c r="AG14" s="71"/>
      <c r="AH14" s="71"/>
    </row>
    <row r="15" spans="2:34" ht="18.75" customHeight="1" x14ac:dyDescent="0.25">
      <c r="B15" s="202"/>
      <c r="C15" s="203"/>
      <c r="D15" s="70" t="s">
        <v>2</v>
      </c>
      <c r="E15" s="74">
        <f t="shared" ref="E15:X15" si="11">E13-E14</f>
        <v>0</v>
      </c>
      <c r="F15" s="75">
        <f t="shared" si="11"/>
        <v>0</v>
      </c>
      <c r="G15" s="75">
        <f t="shared" si="11"/>
        <v>0</v>
      </c>
      <c r="H15" s="75">
        <f t="shared" si="11"/>
        <v>0</v>
      </c>
      <c r="I15" s="75">
        <f t="shared" si="11"/>
        <v>0</v>
      </c>
      <c r="J15" s="75">
        <f t="shared" si="11"/>
        <v>0</v>
      </c>
      <c r="K15" s="75">
        <f t="shared" si="11"/>
        <v>0</v>
      </c>
      <c r="L15" s="75">
        <f t="shared" si="11"/>
        <v>0</v>
      </c>
      <c r="M15" s="75">
        <f t="shared" si="11"/>
        <v>0</v>
      </c>
      <c r="N15" s="75">
        <f t="shared" si="11"/>
        <v>0</v>
      </c>
      <c r="O15" s="75">
        <f t="shared" si="11"/>
        <v>0</v>
      </c>
      <c r="P15" s="75">
        <f t="shared" si="11"/>
        <v>0</v>
      </c>
      <c r="Q15" s="75">
        <f t="shared" si="11"/>
        <v>0</v>
      </c>
      <c r="R15" s="75">
        <f t="shared" si="11"/>
        <v>0</v>
      </c>
      <c r="S15" s="75">
        <f t="shared" si="11"/>
        <v>0</v>
      </c>
      <c r="T15" s="75">
        <f t="shared" si="11"/>
        <v>0</v>
      </c>
      <c r="U15" s="75">
        <f t="shared" si="11"/>
        <v>0</v>
      </c>
      <c r="V15" s="75">
        <f t="shared" si="11"/>
        <v>0</v>
      </c>
      <c r="W15" s="75">
        <f t="shared" si="11"/>
        <v>0</v>
      </c>
      <c r="X15" s="75">
        <f t="shared" si="11"/>
        <v>0</v>
      </c>
      <c r="Y15" s="75">
        <f t="shared" ref="Y15:AH15" si="12">Y13-Y14</f>
        <v>0</v>
      </c>
      <c r="Z15" s="75">
        <f t="shared" si="12"/>
        <v>0</v>
      </c>
      <c r="AA15" s="75">
        <f t="shared" si="12"/>
        <v>0</v>
      </c>
      <c r="AB15" s="75">
        <f t="shared" si="12"/>
        <v>0</v>
      </c>
      <c r="AC15" s="75">
        <f t="shared" si="12"/>
        <v>0</v>
      </c>
      <c r="AD15" s="75">
        <f t="shared" si="12"/>
        <v>0</v>
      </c>
      <c r="AE15" s="75">
        <f t="shared" si="12"/>
        <v>0</v>
      </c>
      <c r="AF15" s="75">
        <f t="shared" si="12"/>
        <v>0</v>
      </c>
      <c r="AG15" s="75">
        <f t="shared" si="12"/>
        <v>0</v>
      </c>
      <c r="AH15" s="75">
        <f t="shared" si="12"/>
        <v>0</v>
      </c>
    </row>
    <row r="16" spans="2:34" ht="18.75" customHeight="1" x14ac:dyDescent="0.25">
      <c r="B16" s="202"/>
      <c r="C16" s="203"/>
      <c r="D16" s="70" t="s">
        <v>3</v>
      </c>
      <c r="E16" s="76">
        <f t="shared" ref="E16:L16" si="13">(E14/E13)*100</f>
        <v>100</v>
      </c>
      <c r="F16" s="76">
        <f t="shared" si="13"/>
        <v>100</v>
      </c>
      <c r="G16" s="76">
        <f t="shared" si="13"/>
        <v>100</v>
      </c>
      <c r="H16" s="76">
        <f t="shared" si="13"/>
        <v>100</v>
      </c>
      <c r="I16" s="76">
        <f t="shared" si="13"/>
        <v>100</v>
      </c>
      <c r="J16" s="76">
        <f t="shared" si="13"/>
        <v>100</v>
      </c>
      <c r="K16" s="76">
        <f t="shared" si="13"/>
        <v>100</v>
      </c>
      <c r="L16" s="76" t="e">
        <f t="shared" si="13"/>
        <v>#DIV/0!</v>
      </c>
      <c r="M16" s="76">
        <f t="shared" ref="M16:X16" si="14">(M14/M13)*100</f>
        <v>100</v>
      </c>
      <c r="N16" s="76">
        <f>(N14/N13)*100</f>
        <v>100</v>
      </c>
      <c r="O16" s="76">
        <f t="shared" si="14"/>
        <v>100</v>
      </c>
      <c r="P16" s="76">
        <f t="shared" si="14"/>
        <v>100</v>
      </c>
      <c r="Q16" s="76">
        <f t="shared" si="14"/>
        <v>100</v>
      </c>
      <c r="R16" s="76">
        <f t="shared" si="14"/>
        <v>100</v>
      </c>
      <c r="S16" s="76">
        <f t="shared" si="14"/>
        <v>100</v>
      </c>
      <c r="T16" s="76">
        <f t="shared" si="14"/>
        <v>100</v>
      </c>
      <c r="U16" s="76">
        <f t="shared" si="14"/>
        <v>100</v>
      </c>
      <c r="V16" s="76">
        <f t="shared" si="14"/>
        <v>100</v>
      </c>
      <c r="W16" s="76">
        <f t="shared" si="14"/>
        <v>100</v>
      </c>
      <c r="X16" s="76">
        <f t="shared" si="14"/>
        <v>100</v>
      </c>
      <c r="Y16" s="76">
        <f t="shared" ref="Y16:AH16" si="15">(Y14/Y13)*100</f>
        <v>100</v>
      </c>
      <c r="Z16" s="76">
        <f t="shared" si="15"/>
        <v>100</v>
      </c>
      <c r="AA16" s="76">
        <f t="shared" si="15"/>
        <v>100</v>
      </c>
      <c r="AB16" s="76">
        <f t="shared" si="15"/>
        <v>100</v>
      </c>
      <c r="AC16" s="76" t="e">
        <f t="shared" si="15"/>
        <v>#DIV/0!</v>
      </c>
      <c r="AD16" s="76" t="e">
        <f t="shared" si="15"/>
        <v>#DIV/0!</v>
      </c>
      <c r="AE16" s="76" t="e">
        <f t="shared" si="15"/>
        <v>#DIV/0!</v>
      </c>
      <c r="AF16" s="76" t="e">
        <f t="shared" si="15"/>
        <v>#DIV/0!</v>
      </c>
      <c r="AG16" s="76" t="e">
        <f t="shared" si="15"/>
        <v>#DIV/0!</v>
      </c>
      <c r="AH16" s="76" t="e">
        <f t="shared" si="15"/>
        <v>#DIV/0!</v>
      </c>
    </row>
    <row r="17" spans="2:34" ht="18.75" customHeight="1" x14ac:dyDescent="0.25">
      <c r="B17" s="202"/>
      <c r="C17" s="203"/>
      <c r="D17" s="70" t="s">
        <v>119</v>
      </c>
      <c r="E17" s="71">
        <v>0</v>
      </c>
      <c r="F17" s="71"/>
      <c r="G17" s="72">
        <v>2</v>
      </c>
      <c r="H17" s="71"/>
      <c r="I17" s="73"/>
      <c r="J17" s="71">
        <v>3</v>
      </c>
      <c r="K17" s="71"/>
      <c r="L17" s="71"/>
      <c r="M17" s="71"/>
      <c r="N17" s="71"/>
      <c r="O17" s="71">
        <v>0</v>
      </c>
      <c r="P17" s="71">
        <v>1</v>
      </c>
      <c r="Q17" s="71"/>
      <c r="R17" s="71"/>
      <c r="S17" s="71"/>
      <c r="T17" s="71"/>
      <c r="U17" s="71"/>
      <c r="V17" s="71"/>
      <c r="W17" s="71"/>
      <c r="X17" s="71"/>
      <c r="Y17" s="71">
        <v>4</v>
      </c>
      <c r="Z17" s="71">
        <v>6</v>
      </c>
      <c r="AA17" s="71"/>
      <c r="AB17" s="71">
        <v>2</v>
      </c>
      <c r="AC17" s="71"/>
      <c r="AD17" s="71"/>
      <c r="AE17" s="71"/>
      <c r="AF17" s="71"/>
      <c r="AG17" s="71"/>
      <c r="AH17" s="71"/>
    </row>
    <row r="18" spans="2:34" ht="18.75" customHeight="1" x14ac:dyDescent="0.25">
      <c r="B18" s="202"/>
      <c r="C18" s="203"/>
      <c r="D18" s="70" t="s">
        <v>132</v>
      </c>
      <c r="E18" s="74">
        <f>(E17/E13)*100</f>
        <v>0</v>
      </c>
      <c r="F18" s="74">
        <f t="shared" ref="F18:L18" si="16">(F17/F13)*100</f>
        <v>0</v>
      </c>
      <c r="G18" s="74">
        <f t="shared" si="16"/>
        <v>14.285714285714285</v>
      </c>
      <c r="H18" s="74">
        <f t="shared" si="16"/>
        <v>0</v>
      </c>
      <c r="I18" s="74">
        <f t="shared" si="16"/>
        <v>0</v>
      </c>
      <c r="J18" s="74">
        <f t="shared" si="16"/>
        <v>21.428571428571427</v>
      </c>
      <c r="K18" s="74">
        <f t="shared" si="16"/>
        <v>0</v>
      </c>
      <c r="L18" s="74" t="e">
        <f t="shared" si="16"/>
        <v>#DIV/0!</v>
      </c>
      <c r="M18" s="74">
        <f t="shared" ref="M18:X18" si="17">(M17/M13)*100</f>
        <v>0</v>
      </c>
      <c r="N18" s="74">
        <f t="shared" si="17"/>
        <v>0</v>
      </c>
      <c r="O18" s="74">
        <f t="shared" si="17"/>
        <v>0</v>
      </c>
      <c r="P18" s="74">
        <f t="shared" si="17"/>
        <v>5.8823529411764701</v>
      </c>
      <c r="Q18" s="74">
        <f t="shared" si="17"/>
        <v>0</v>
      </c>
      <c r="R18" s="74">
        <f t="shared" si="17"/>
        <v>0</v>
      </c>
      <c r="S18" s="74">
        <f t="shared" si="17"/>
        <v>0</v>
      </c>
      <c r="T18" s="74">
        <f t="shared" si="17"/>
        <v>0</v>
      </c>
      <c r="U18" s="74">
        <f t="shared" si="17"/>
        <v>0</v>
      </c>
      <c r="V18" s="74">
        <f t="shared" si="17"/>
        <v>0</v>
      </c>
      <c r="W18" s="74">
        <f t="shared" si="17"/>
        <v>0</v>
      </c>
      <c r="X18" s="74">
        <f t="shared" si="17"/>
        <v>0</v>
      </c>
      <c r="Y18" s="74">
        <f t="shared" ref="Y18:AH18" si="18">(Y17/Y13)*100</f>
        <v>28.571428571428569</v>
      </c>
      <c r="Z18" s="74">
        <f t="shared" si="18"/>
        <v>28.571428571428569</v>
      </c>
      <c r="AA18" s="74">
        <f t="shared" si="18"/>
        <v>0</v>
      </c>
      <c r="AB18" s="74">
        <f t="shared" si="18"/>
        <v>8.3333333333333321</v>
      </c>
      <c r="AC18" s="74" t="e">
        <f t="shared" si="18"/>
        <v>#DIV/0!</v>
      </c>
      <c r="AD18" s="74" t="e">
        <f t="shared" si="18"/>
        <v>#DIV/0!</v>
      </c>
      <c r="AE18" s="74" t="e">
        <f t="shared" si="18"/>
        <v>#DIV/0!</v>
      </c>
      <c r="AF18" s="74" t="e">
        <f t="shared" si="18"/>
        <v>#DIV/0!</v>
      </c>
      <c r="AG18" s="74" t="e">
        <f t="shared" si="18"/>
        <v>#DIV/0!</v>
      </c>
      <c r="AH18" s="74" t="e">
        <f t="shared" si="18"/>
        <v>#DIV/0!</v>
      </c>
    </row>
    <row r="19" spans="2:34" ht="18.75" customHeight="1" x14ac:dyDescent="0.25">
      <c r="B19" s="202"/>
      <c r="C19" s="203"/>
      <c r="D19" s="70" t="s">
        <v>130</v>
      </c>
      <c r="E19" s="71">
        <v>0</v>
      </c>
      <c r="F19" s="71">
        <v>1</v>
      </c>
      <c r="G19" s="72"/>
      <c r="H19" s="71"/>
      <c r="I19" s="73"/>
      <c r="J19" s="71">
        <v>8</v>
      </c>
      <c r="K19" s="71">
        <v>3</v>
      </c>
      <c r="L19" s="71"/>
      <c r="M19" s="71"/>
      <c r="N19" s="71"/>
      <c r="O19" s="71"/>
      <c r="P19" s="71"/>
      <c r="Q19" s="71">
        <v>2</v>
      </c>
      <c r="R19" s="71"/>
      <c r="S19" s="71">
        <v>4</v>
      </c>
      <c r="T19" s="71">
        <v>7</v>
      </c>
      <c r="U19" s="71">
        <v>3</v>
      </c>
      <c r="V19" s="71">
        <v>3</v>
      </c>
      <c r="W19" s="71">
        <v>5</v>
      </c>
      <c r="X19" s="71">
        <v>3</v>
      </c>
      <c r="Y19" s="71">
        <v>5</v>
      </c>
      <c r="Z19" s="71">
        <v>6</v>
      </c>
      <c r="AA19" s="71"/>
      <c r="AB19" s="71">
        <v>3</v>
      </c>
      <c r="AC19" s="71"/>
      <c r="AD19" s="71"/>
      <c r="AE19" s="71"/>
      <c r="AF19" s="71"/>
      <c r="AG19" s="71"/>
      <c r="AH19" s="71"/>
    </row>
    <row r="20" spans="2:34" ht="18.75" customHeight="1" x14ac:dyDescent="0.25">
      <c r="B20" s="202"/>
      <c r="C20" s="203"/>
      <c r="D20" s="70" t="s">
        <v>133</v>
      </c>
      <c r="E20" s="74">
        <f>(E19/E13)*100</f>
        <v>0</v>
      </c>
      <c r="F20" s="74">
        <f t="shared" ref="F20:AH20" si="19">(F19/F13)*100</f>
        <v>5.8823529411764701</v>
      </c>
      <c r="G20" s="74">
        <f t="shared" si="19"/>
        <v>0</v>
      </c>
      <c r="H20" s="74">
        <f t="shared" si="19"/>
        <v>0</v>
      </c>
      <c r="I20" s="74">
        <f t="shared" si="19"/>
        <v>0</v>
      </c>
      <c r="J20" s="74">
        <f t="shared" si="19"/>
        <v>57.142857142857139</v>
      </c>
      <c r="K20" s="74">
        <f t="shared" si="19"/>
        <v>20</v>
      </c>
      <c r="L20" s="74" t="e">
        <f t="shared" si="19"/>
        <v>#DIV/0!</v>
      </c>
      <c r="M20" s="74">
        <f t="shared" si="19"/>
        <v>0</v>
      </c>
      <c r="N20" s="74">
        <f t="shared" si="19"/>
        <v>0</v>
      </c>
      <c r="O20" s="74">
        <f t="shared" si="19"/>
        <v>0</v>
      </c>
      <c r="P20" s="74">
        <f t="shared" si="19"/>
        <v>0</v>
      </c>
      <c r="Q20" s="74">
        <f t="shared" si="19"/>
        <v>12.5</v>
      </c>
      <c r="R20" s="74">
        <f t="shared" si="19"/>
        <v>0</v>
      </c>
      <c r="S20" s="74">
        <f t="shared" si="19"/>
        <v>22.222222222222221</v>
      </c>
      <c r="T20" s="74">
        <f t="shared" si="19"/>
        <v>43.75</v>
      </c>
      <c r="U20" s="74">
        <f t="shared" si="19"/>
        <v>17.647058823529413</v>
      </c>
      <c r="V20" s="74">
        <f t="shared" si="19"/>
        <v>20</v>
      </c>
      <c r="W20" s="74">
        <f t="shared" si="19"/>
        <v>35.714285714285715</v>
      </c>
      <c r="X20" s="74">
        <f t="shared" si="19"/>
        <v>18.75</v>
      </c>
      <c r="Y20" s="74">
        <f t="shared" si="19"/>
        <v>35.714285714285715</v>
      </c>
      <c r="Z20" s="74">
        <f t="shared" si="19"/>
        <v>28.571428571428569</v>
      </c>
      <c r="AA20" s="74">
        <f t="shared" si="19"/>
        <v>0</v>
      </c>
      <c r="AB20" s="74">
        <f t="shared" si="19"/>
        <v>12.5</v>
      </c>
      <c r="AC20" s="74" t="e">
        <f t="shared" si="19"/>
        <v>#DIV/0!</v>
      </c>
      <c r="AD20" s="74" t="e">
        <f t="shared" si="19"/>
        <v>#DIV/0!</v>
      </c>
      <c r="AE20" s="74" t="e">
        <f t="shared" si="19"/>
        <v>#DIV/0!</v>
      </c>
      <c r="AF20" s="74" t="e">
        <f t="shared" si="19"/>
        <v>#DIV/0!</v>
      </c>
      <c r="AG20" s="74" t="e">
        <f t="shared" si="19"/>
        <v>#DIV/0!</v>
      </c>
      <c r="AH20" s="74" t="e">
        <f t="shared" si="19"/>
        <v>#DIV/0!</v>
      </c>
    </row>
    <row r="21" spans="2:34" ht="18.75" customHeight="1" x14ac:dyDescent="0.25">
      <c r="B21" s="202"/>
      <c r="C21" s="203"/>
      <c r="D21" s="133" t="s">
        <v>131</v>
      </c>
      <c r="E21" s="77"/>
      <c r="F21" s="77"/>
      <c r="G21" s="78"/>
      <c r="H21" s="77"/>
      <c r="I21" s="79">
        <v>0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</row>
    <row r="22" spans="2:34" ht="18" customHeight="1" x14ac:dyDescent="0.25">
      <c r="B22" s="202"/>
      <c r="C22" s="203"/>
      <c r="D22" s="70" t="s">
        <v>36</v>
      </c>
      <c r="E22" s="155">
        <v>0</v>
      </c>
      <c r="F22" s="156">
        <v>-1</v>
      </c>
      <c r="G22" s="155">
        <v>0</v>
      </c>
      <c r="H22" s="156">
        <v>0</v>
      </c>
      <c r="I22" s="157">
        <v>0</v>
      </c>
      <c r="J22" s="156">
        <v>1</v>
      </c>
      <c r="K22" s="156">
        <v>0</v>
      </c>
      <c r="L22" s="156"/>
      <c r="M22" s="156">
        <v>0</v>
      </c>
      <c r="N22" s="156">
        <v>0</v>
      </c>
      <c r="O22" s="156">
        <v>0</v>
      </c>
      <c r="P22" s="156">
        <v>1</v>
      </c>
      <c r="Q22" s="156">
        <v>0</v>
      </c>
      <c r="R22" s="156">
        <v>-12</v>
      </c>
      <c r="S22" s="156">
        <v>2</v>
      </c>
      <c r="T22" s="156">
        <v>0</v>
      </c>
      <c r="U22" s="156">
        <v>-1</v>
      </c>
      <c r="V22" s="156">
        <v>-1</v>
      </c>
      <c r="W22" s="156">
        <v>0</v>
      </c>
      <c r="X22" s="156">
        <v>0</v>
      </c>
      <c r="Y22" s="71">
        <v>-1</v>
      </c>
      <c r="Z22" s="71">
        <v>0</v>
      </c>
      <c r="AA22" s="71">
        <v>0</v>
      </c>
      <c r="AB22" s="71">
        <v>0</v>
      </c>
      <c r="AC22" s="71"/>
      <c r="AD22" s="71"/>
      <c r="AE22" s="71"/>
      <c r="AF22" s="71"/>
      <c r="AG22" s="71"/>
      <c r="AH22" s="71"/>
    </row>
    <row r="23" spans="2:34" ht="18" customHeight="1" thickBot="1" x14ac:dyDescent="0.3">
      <c r="B23" s="204"/>
      <c r="C23" s="205"/>
      <c r="D23" s="80" t="s">
        <v>4</v>
      </c>
      <c r="E23" s="158">
        <v>35</v>
      </c>
      <c r="F23" s="159">
        <v>31</v>
      </c>
      <c r="G23" s="158">
        <v>34</v>
      </c>
      <c r="H23" s="159">
        <v>34</v>
      </c>
      <c r="I23" s="160">
        <v>36</v>
      </c>
      <c r="J23" s="159">
        <v>29</v>
      </c>
      <c r="K23" s="159">
        <v>35</v>
      </c>
      <c r="L23" s="159">
        <v>0</v>
      </c>
      <c r="M23" s="159">
        <v>35</v>
      </c>
      <c r="N23" s="159">
        <v>34</v>
      </c>
      <c r="O23" s="159">
        <v>35</v>
      </c>
      <c r="P23" s="159">
        <v>29</v>
      </c>
      <c r="Q23" s="159">
        <v>35</v>
      </c>
      <c r="R23" s="159">
        <v>33</v>
      </c>
      <c r="S23" s="159">
        <v>36</v>
      </c>
      <c r="T23" s="159">
        <v>38</v>
      </c>
      <c r="U23" s="159">
        <v>36</v>
      </c>
      <c r="V23" s="159">
        <v>36</v>
      </c>
      <c r="W23" s="159">
        <v>36</v>
      </c>
      <c r="X23" s="159">
        <v>40</v>
      </c>
      <c r="Y23" s="81">
        <v>33</v>
      </c>
      <c r="Z23" s="81">
        <v>35</v>
      </c>
      <c r="AA23" s="81">
        <v>36</v>
      </c>
      <c r="AB23" s="81">
        <v>38</v>
      </c>
      <c r="AC23" s="81"/>
      <c r="AD23" s="81"/>
      <c r="AE23" s="81"/>
      <c r="AF23" s="81"/>
      <c r="AG23" s="81"/>
      <c r="AH23" s="81"/>
    </row>
    <row r="24" spans="2:34" ht="18" customHeight="1" x14ac:dyDescent="0.25">
      <c r="B24" s="200" t="s">
        <v>23</v>
      </c>
      <c r="C24" s="201"/>
      <c r="D24" s="82" t="s">
        <v>114</v>
      </c>
      <c r="E24" s="161">
        <v>100000</v>
      </c>
      <c r="F24" s="161">
        <v>100000</v>
      </c>
      <c r="G24" s="161">
        <v>100000</v>
      </c>
      <c r="H24" s="161">
        <v>100000</v>
      </c>
      <c r="I24" s="161">
        <v>100000</v>
      </c>
      <c r="J24" s="161">
        <v>100000</v>
      </c>
      <c r="K24" s="161">
        <v>100000</v>
      </c>
      <c r="L24" s="161">
        <v>0</v>
      </c>
      <c r="M24" s="161">
        <v>100000</v>
      </c>
      <c r="N24" s="161">
        <v>100000</v>
      </c>
      <c r="O24" s="161">
        <v>100000</v>
      </c>
      <c r="P24" s="161">
        <v>100000</v>
      </c>
      <c r="Q24" s="161">
        <v>100000</v>
      </c>
      <c r="R24" s="161">
        <v>100000</v>
      </c>
      <c r="S24" s="161">
        <v>100000</v>
      </c>
      <c r="T24" s="161">
        <v>100000</v>
      </c>
      <c r="U24" s="161">
        <v>100000</v>
      </c>
      <c r="V24" s="161">
        <v>100000</v>
      </c>
      <c r="W24" s="1">
        <v>100000</v>
      </c>
      <c r="X24" s="1">
        <v>100000</v>
      </c>
      <c r="Y24" s="1">
        <v>100000</v>
      </c>
      <c r="Z24" s="1">
        <v>100000</v>
      </c>
      <c r="AA24" s="1">
        <v>100000</v>
      </c>
      <c r="AB24" s="1">
        <v>100000</v>
      </c>
      <c r="AC24" s="1"/>
      <c r="AD24" s="1"/>
      <c r="AE24" s="1"/>
      <c r="AF24" s="1"/>
      <c r="AG24" s="1"/>
      <c r="AH24" s="1"/>
    </row>
    <row r="25" spans="2:34" ht="18" customHeight="1" x14ac:dyDescent="0.25">
      <c r="B25" s="202"/>
      <c r="C25" s="203"/>
      <c r="D25" s="83" t="s">
        <v>67</v>
      </c>
      <c r="E25" s="162" t="s">
        <v>170</v>
      </c>
      <c r="F25" s="162" t="s">
        <v>170</v>
      </c>
      <c r="G25" s="162" t="s">
        <v>170</v>
      </c>
      <c r="H25" s="162" t="s">
        <v>170</v>
      </c>
      <c r="I25" s="162" t="s">
        <v>170</v>
      </c>
      <c r="J25" s="162" t="s">
        <v>170</v>
      </c>
      <c r="K25" s="162" t="s">
        <v>170</v>
      </c>
      <c r="L25" s="162">
        <v>0</v>
      </c>
      <c r="M25" s="162" t="s">
        <v>170</v>
      </c>
      <c r="N25" s="162" t="s">
        <v>170</v>
      </c>
      <c r="O25" s="162" t="s">
        <v>170</v>
      </c>
      <c r="P25" s="162" t="s">
        <v>170</v>
      </c>
      <c r="Q25" s="162" t="s">
        <v>170</v>
      </c>
      <c r="R25" s="162" t="s">
        <v>170</v>
      </c>
      <c r="S25" s="162" t="s">
        <v>170</v>
      </c>
      <c r="T25" s="162" t="s">
        <v>170</v>
      </c>
      <c r="U25" s="162" t="s">
        <v>170</v>
      </c>
      <c r="V25" s="162" t="s">
        <v>170</v>
      </c>
      <c r="W25" s="162" t="s">
        <v>170</v>
      </c>
      <c r="X25" s="162" t="s">
        <v>170</v>
      </c>
      <c r="Y25" s="162" t="s">
        <v>170</v>
      </c>
      <c r="Z25" s="162" t="s">
        <v>170</v>
      </c>
      <c r="AA25" s="162" t="s">
        <v>170</v>
      </c>
      <c r="AB25" s="162" t="s">
        <v>170</v>
      </c>
      <c r="AC25" s="8"/>
      <c r="AD25" s="8"/>
      <c r="AE25" s="8"/>
      <c r="AF25" s="8"/>
      <c r="AG25" s="8"/>
      <c r="AH25" s="8"/>
    </row>
    <row r="26" spans="2:34" ht="18" customHeight="1" x14ac:dyDescent="0.4">
      <c r="B26" s="202"/>
      <c r="C26" s="203"/>
      <c r="D26" s="83" t="s">
        <v>89</v>
      </c>
      <c r="E26" s="163">
        <v>0.1</v>
      </c>
      <c r="F26" s="163">
        <v>0.1</v>
      </c>
      <c r="G26" s="163">
        <v>0.1</v>
      </c>
      <c r="H26" s="163">
        <v>0.1</v>
      </c>
      <c r="I26" s="163">
        <v>0.1</v>
      </c>
      <c r="J26" s="163">
        <v>0.1</v>
      </c>
      <c r="K26" s="163">
        <v>0.1</v>
      </c>
      <c r="L26" s="163">
        <v>0</v>
      </c>
      <c r="M26" s="163">
        <v>0.1</v>
      </c>
      <c r="N26" s="163">
        <v>0.1</v>
      </c>
      <c r="O26" s="163">
        <v>0.1</v>
      </c>
      <c r="P26" s="163">
        <v>0.1</v>
      </c>
      <c r="Q26" s="163">
        <v>0.1</v>
      </c>
      <c r="R26" s="163">
        <v>0.1</v>
      </c>
      <c r="S26" s="163">
        <v>0.1</v>
      </c>
      <c r="T26" s="163">
        <v>0.1</v>
      </c>
      <c r="U26" s="163">
        <v>0.1</v>
      </c>
      <c r="V26" s="163">
        <v>0.1</v>
      </c>
      <c r="W26" s="163">
        <v>0.1</v>
      </c>
      <c r="X26" s="163">
        <v>0.1</v>
      </c>
      <c r="Y26" s="163">
        <v>0.1</v>
      </c>
      <c r="Z26" s="163">
        <v>0.1</v>
      </c>
      <c r="AA26" s="163">
        <v>0.1</v>
      </c>
      <c r="AB26" s="163">
        <v>0.1</v>
      </c>
      <c r="AC26" s="84"/>
      <c r="AD26" s="84"/>
      <c r="AE26" s="84"/>
      <c r="AF26" s="84"/>
      <c r="AG26" s="84"/>
      <c r="AH26" s="84"/>
    </row>
    <row r="27" spans="2:34" ht="18.75" customHeight="1" x14ac:dyDescent="0.25">
      <c r="B27" s="202"/>
      <c r="C27" s="203"/>
      <c r="D27" s="83" t="s">
        <v>49</v>
      </c>
      <c r="E27" s="2">
        <v>34500000</v>
      </c>
      <c r="F27" s="3">
        <v>39100000</v>
      </c>
      <c r="G27" s="2">
        <v>30800000</v>
      </c>
      <c r="H27" s="3">
        <v>35200000</v>
      </c>
      <c r="I27" s="4">
        <v>44000000</v>
      </c>
      <c r="J27" s="3">
        <v>30800000</v>
      </c>
      <c r="K27" s="3">
        <v>33000000</v>
      </c>
      <c r="L27" s="3">
        <v>0</v>
      </c>
      <c r="M27" s="3">
        <v>28000000</v>
      </c>
      <c r="N27" s="3">
        <v>26600000</v>
      </c>
      <c r="O27" s="3">
        <v>32300000</v>
      </c>
      <c r="P27" s="3">
        <v>32300000</v>
      </c>
      <c r="Q27" s="3">
        <v>40400000</v>
      </c>
      <c r="R27" s="3">
        <v>0</v>
      </c>
      <c r="S27" s="3">
        <v>34200000</v>
      </c>
      <c r="T27" s="3">
        <v>24000000</v>
      </c>
      <c r="U27" s="3">
        <v>25500000</v>
      </c>
      <c r="V27" s="3">
        <v>18150000</v>
      </c>
      <c r="W27" s="3">
        <v>21000000</v>
      </c>
      <c r="X27" s="3">
        <v>16000000</v>
      </c>
      <c r="Y27" s="3">
        <v>12600000</v>
      </c>
      <c r="Z27" s="3">
        <v>14700000</v>
      </c>
      <c r="AA27" s="3">
        <v>13300000</v>
      </c>
      <c r="AB27" s="3">
        <v>16800000</v>
      </c>
      <c r="AC27" s="3"/>
      <c r="AD27" s="3"/>
      <c r="AE27" s="3"/>
      <c r="AF27" s="3"/>
      <c r="AG27" s="3"/>
      <c r="AH27" s="3"/>
    </row>
    <row r="28" spans="2:34" ht="18.75" customHeight="1" x14ac:dyDescent="0.25">
      <c r="B28" s="202"/>
      <c r="C28" s="203"/>
      <c r="D28" s="83" t="s">
        <v>97</v>
      </c>
      <c r="E28" s="2">
        <v>300000</v>
      </c>
      <c r="F28" s="3">
        <v>360000</v>
      </c>
      <c r="G28" s="2">
        <v>280000</v>
      </c>
      <c r="H28" s="3">
        <v>1600000</v>
      </c>
      <c r="I28" s="4">
        <v>2000000</v>
      </c>
      <c r="J28" s="3">
        <v>560000</v>
      </c>
      <c r="K28" s="3">
        <v>300000</v>
      </c>
      <c r="L28" s="3">
        <v>0</v>
      </c>
      <c r="M28" s="3">
        <v>280000</v>
      </c>
      <c r="N28" s="3">
        <v>280000</v>
      </c>
      <c r="O28" s="3">
        <v>340000</v>
      </c>
      <c r="P28" s="3">
        <v>680000</v>
      </c>
      <c r="Q28" s="3">
        <v>640000</v>
      </c>
      <c r="R28" s="3">
        <v>0</v>
      </c>
      <c r="S28" s="3">
        <v>720000</v>
      </c>
      <c r="T28" s="3">
        <v>320000</v>
      </c>
      <c r="U28" s="3">
        <v>340000</v>
      </c>
      <c r="V28" s="3">
        <v>600000</v>
      </c>
      <c r="W28" s="3">
        <v>1450000</v>
      </c>
      <c r="X28" s="3">
        <v>750000</v>
      </c>
      <c r="Y28" s="3">
        <v>700000</v>
      </c>
      <c r="Z28" s="3">
        <v>420000</v>
      </c>
      <c r="AA28" s="3">
        <v>950000</v>
      </c>
      <c r="AB28" s="3">
        <v>1200000</v>
      </c>
      <c r="AC28" s="3"/>
      <c r="AD28" s="3"/>
      <c r="AE28" s="3"/>
      <c r="AF28" s="3"/>
      <c r="AG28" s="3"/>
      <c r="AH28" s="3"/>
    </row>
    <row r="29" spans="2:34" ht="18.75" customHeight="1" x14ac:dyDescent="0.25">
      <c r="B29" s="202"/>
      <c r="C29" s="203"/>
      <c r="D29" s="83" t="s">
        <v>112</v>
      </c>
      <c r="E29" s="2"/>
      <c r="F29" s="3"/>
      <c r="G29" s="2"/>
      <c r="H29" s="3">
        <v>0</v>
      </c>
      <c r="I29" s="4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/>
      <c r="U29" s="3"/>
      <c r="V29" s="3">
        <v>18850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2:34" ht="18.75" customHeight="1" x14ac:dyDescent="0.25">
      <c r="B30" s="202"/>
      <c r="C30" s="203"/>
      <c r="D30" s="83" t="s">
        <v>111</v>
      </c>
      <c r="E30" s="2"/>
      <c r="F30" s="3"/>
      <c r="G30" s="2"/>
      <c r="H30" s="3">
        <v>684748</v>
      </c>
      <c r="I30" s="4">
        <v>1163514</v>
      </c>
      <c r="J30" s="3">
        <v>546000</v>
      </c>
      <c r="K30" s="3"/>
      <c r="L30" s="3">
        <v>0</v>
      </c>
      <c r="M30" s="3"/>
      <c r="N30" s="3"/>
      <c r="O30" s="3"/>
      <c r="P30" s="3">
        <v>16950</v>
      </c>
      <c r="Q30" s="3"/>
      <c r="R30" s="3">
        <v>0</v>
      </c>
      <c r="S30" s="3">
        <v>74980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2:34" ht="18.75" customHeight="1" x14ac:dyDescent="0.25">
      <c r="B31" s="202"/>
      <c r="C31" s="203"/>
      <c r="D31" s="83" t="s">
        <v>109</v>
      </c>
      <c r="E31" s="2">
        <v>7530000</v>
      </c>
      <c r="F31" s="2">
        <v>8568000</v>
      </c>
      <c r="G31" s="2">
        <v>6163000</v>
      </c>
      <c r="H31" s="2">
        <v>9025000</v>
      </c>
      <c r="I31" s="2">
        <v>8856100</v>
      </c>
      <c r="J31" s="2">
        <v>5697500</v>
      </c>
      <c r="K31" s="2">
        <v>6466000</v>
      </c>
      <c r="L31" s="2">
        <v>0</v>
      </c>
      <c r="M31" s="2">
        <v>5008000</v>
      </c>
      <c r="N31" s="2">
        <v>4806000</v>
      </c>
      <c r="O31" s="2">
        <v>5158000</v>
      </c>
      <c r="P31" s="2">
        <v>4994000</v>
      </c>
      <c r="Q31" s="2">
        <v>4930000</v>
      </c>
      <c r="R31" s="2">
        <v>0</v>
      </c>
      <c r="S31" s="2">
        <v>5794500</v>
      </c>
      <c r="T31" s="2">
        <v>3192311</v>
      </c>
      <c r="U31" s="2">
        <v>2958525</v>
      </c>
      <c r="V31" s="2">
        <v>1692750</v>
      </c>
      <c r="W31" s="2">
        <v>2030300</v>
      </c>
      <c r="X31" s="2">
        <v>980000</v>
      </c>
      <c r="Y31" s="2">
        <v>708570</v>
      </c>
      <c r="Z31" s="2">
        <v>650000</v>
      </c>
      <c r="AA31" s="2">
        <v>690000</v>
      </c>
      <c r="AB31" s="2">
        <v>734000</v>
      </c>
      <c r="AC31" s="2"/>
      <c r="AD31" s="2"/>
      <c r="AE31" s="2"/>
      <c r="AF31" s="2"/>
      <c r="AG31" s="2"/>
      <c r="AH31" s="2"/>
    </row>
    <row r="32" spans="2:34" ht="18.75" customHeight="1" x14ac:dyDescent="0.25">
      <c r="B32" s="202"/>
      <c r="C32" s="203"/>
      <c r="D32" s="85" t="s">
        <v>110</v>
      </c>
      <c r="E32" s="5">
        <f>E95+E103+E111</f>
        <v>7400000</v>
      </c>
      <c r="F32" s="5">
        <f t="shared" ref="F32:L32" si="20">F95+F103+F111</f>
        <v>8800000</v>
      </c>
      <c r="G32" s="5">
        <f t="shared" si="20"/>
        <v>5600000</v>
      </c>
      <c r="H32" s="5">
        <f t="shared" si="20"/>
        <v>2600000</v>
      </c>
      <c r="I32" s="5">
        <f t="shared" si="20"/>
        <v>4128000</v>
      </c>
      <c r="J32" s="5">
        <f t="shared" si="20"/>
        <v>6390000</v>
      </c>
      <c r="K32" s="5">
        <f t="shared" si="20"/>
        <v>6720000</v>
      </c>
      <c r="L32" s="5">
        <f t="shared" si="20"/>
        <v>0</v>
      </c>
      <c r="M32" s="5">
        <f t="shared" ref="M32:X32" si="21">M95+M103+M111</f>
        <v>7600000</v>
      </c>
      <c r="N32" s="5">
        <f t="shared" si="21"/>
        <v>2000000</v>
      </c>
      <c r="O32" s="5">
        <f t="shared" si="21"/>
        <v>2300000</v>
      </c>
      <c r="P32" s="5">
        <f t="shared" si="21"/>
        <v>0</v>
      </c>
      <c r="Q32" s="5">
        <f t="shared" si="21"/>
        <v>7600000</v>
      </c>
      <c r="R32" s="5">
        <f t="shared" si="21"/>
        <v>0</v>
      </c>
      <c r="S32" s="5">
        <f t="shared" si="21"/>
        <v>0</v>
      </c>
      <c r="T32" s="5">
        <f t="shared" si="21"/>
        <v>0</v>
      </c>
      <c r="U32" s="5">
        <f t="shared" si="21"/>
        <v>0</v>
      </c>
      <c r="V32" s="5">
        <f t="shared" si="21"/>
        <v>0</v>
      </c>
      <c r="W32" s="5">
        <f t="shared" si="21"/>
        <v>0</v>
      </c>
      <c r="X32" s="5">
        <f t="shared" si="21"/>
        <v>0</v>
      </c>
      <c r="Y32" s="5">
        <f t="shared" ref="Y32:AH32" si="22">Y95+Y103+Y111</f>
        <v>0</v>
      </c>
      <c r="Z32" s="5">
        <f t="shared" si="22"/>
        <v>0</v>
      </c>
      <c r="AA32" s="5">
        <f t="shared" si="22"/>
        <v>0</v>
      </c>
      <c r="AB32" s="5">
        <f t="shared" si="22"/>
        <v>0</v>
      </c>
      <c r="AC32" s="5">
        <f t="shared" si="22"/>
        <v>0</v>
      </c>
      <c r="AD32" s="5">
        <f t="shared" si="22"/>
        <v>0</v>
      </c>
      <c r="AE32" s="5">
        <f t="shared" si="22"/>
        <v>0</v>
      </c>
      <c r="AF32" s="5">
        <f t="shared" si="22"/>
        <v>0</v>
      </c>
      <c r="AG32" s="5">
        <f t="shared" si="22"/>
        <v>0</v>
      </c>
      <c r="AH32" s="5">
        <f t="shared" si="22"/>
        <v>0</v>
      </c>
    </row>
    <row r="33" spans="1:34" ht="21.75" customHeight="1" x14ac:dyDescent="0.25">
      <c r="A33" s="45" t="s">
        <v>60</v>
      </c>
      <c r="B33" s="202"/>
      <c r="C33" s="203"/>
      <c r="D33" s="85" t="s">
        <v>61</v>
      </c>
      <c r="E33" s="6">
        <f>E28+E29+E30+E31+E32</f>
        <v>15230000</v>
      </c>
      <c r="F33" s="6">
        <f t="shared" ref="F33:X33" si="23">F28+F29+F30+F31+F32</f>
        <v>17728000</v>
      </c>
      <c r="G33" s="6">
        <f t="shared" si="23"/>
        <v>12043000</v>
      </c>
      <c r="H33" s="6">
        <f t="shared" si="23"/>
        <v>13909748</v>
      </c>
      <c r="I33" s="6">
        <f t="shared" si="23"/>
        <v>16147614</v>
      </c>
      <c r="J33" s="6">
        <f t="shared" si="23"/>
        <v>13193500</v>
      </c>
      <c r="K33" s="6">
        <f t="shared" si="23"/>
        <v>13486000</v>
      </c>
      <c r="L33" s="6">
        <f t="shared" si="23"/>
        <v>0</v>
      </c>
      <c r="M33" s="6">
        <f t="shared" si="23"/>
        <v>12888000</v>
      </c>
      <c r="N33" s="6">
        <f t="shared" si="23"/>
        <v>7086000</v>
      </c>
      <c r="O33" s="6">
        <f t="shared" si="23"/>
        <v>7798000</v>
      </c>
      <c r="P33" s="6">
        <f t="shared" si="23"/>
        <v>5690950</v>
      </c>
      <c r="Q33" s="6">
        <f t="shared" si="23"/>
        <v>13170000</v>
      </c>
      <c r="R33" s="6">
        <f t="shared" si="23"/>
        <v>0</v>
      </c>
      <c r="S33" s="6">
        <f t="shared" si="23"/>
        <v>6589480</v>
      </c>
      <c r="T33" s="6">
        <f>T28+T29+T30+T31+T32</f>
        <v>3512311</v>
      </c>
      <c r="U33" s="6">
        <f>U28+U29+U30+U31+U32</f>
        <v>3298525</v>
      </c>
      <c r="V33" s="6">
        <f t="shared" si="23"/>
        <v>2311600</v>
      </c>
      <c r="W33" s="6">
        <f t="shared" si="23"/>
        <v>3480300</v>
      </c>
      <c r="X33" s="6">
        <f t="shared" si="23"/>
        <v>1730000</v>
      </c>
      <c r="Y33" s="6">
        <f t="shared" ref="Y33:AH33" si="24">Y28+Y29+Y30+Y31+Y32</f>
        <v>1408570</v>
      </c>
      <c r="Z33" s="6">
        <f t="shared" si="24"/>
        <v>1070000</v>
      </c>
      <c r="AA33" s="6">
        <f t="shared" si="24"/>
        <v>1640000</v>
      </c>
      <c r="AB33" s="6">
        <f t="shared" si="24"/>
        <v>1934000</v>
      </c>
      <c r="AC33" s="6">
        <f t="shared" si="24"/>
        <v>0</v>
      </c>
      <c r="AD33" s="6">
        <f t="shared" si="24"/>
        <v>0</v>
      </c>
      <c r="AE33" s="6">
        <f t="shared" si="24"/>
        <v>0</v>
      </c>
      <c r="AF33" s="6">
        <f t="shared" si="24"/>
        <v>0</v>
      </c>
      <c r="AG33" s="6">
        <f t="shared" si="24"/>
        <v>0</v>
      </c>
      <c r="AH33" s="6">
        <f t="shared" si="24"/>
        <v>0</v>
      </c>
    </row>
    <row r="34" spans="1:34" ht="35.25" customHeight="1" x14ac:dyDescent="0.25">
      <c r="B34" s="202"/>
      <c r="C34" s="203"/>
      <c r="D34" s="83" t="s">
        <v>88</v>
      </c>
      <c r="E34" s="7"/>
      <c r="F34" s="8"/>
      <c r="G34" s="7"/>
      <c r="H34" s="8"/>
      <c r="I34" s="9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 ht="36" customHeight="1" x14ac:dyDescent="0.25">
      <c r="B35" s="202"/>
      <c r="C35" s="203"/>
      <c r="D35" s="85" t="s">
        <v>87</v>
      </c>
      <c r="E35" s="6">
        <f>E33+E27-E34</f>
        <v>49730000</v>
      </c>
      <c r="F35" s="10">
        <f t="shared" ref="F35:L35" si="25">F33+F27-F34</f>
        <v>56828000</v>
      </c>
      <c r="G35" s="10">
        <f t="shared" si="25"/>
        <v>42843000</v>
      </c>
      <c r="H35" s="10">
        <f t="shared" si="25"/>
        <v>49109748</v>
      </c>
      <c r="I35" s="10">
        <f t="shared" si="25"/>
        <v>60147614</v>
      </c>
      <c r="J35" s="10">
        <f t="shared" si="25"/>
        <v>43993500</v>
      </c>
      <c r="K35" s="10">
        <f t="shared" si="25"/>
        <v>46486000</v>
      </c>
      <c r="L35" s="10">
        <f t="shared" si="25"/>
        <v>0</v>
      </c>
      <c r="M35" s="10">
        <f t="shared" ref="M35:X35" si="26">M33+M27-M34</f>
        <v>40888000</v>
      </c>
      <c r="N35" s="10">
        <f t="shared" si="26"/>
        <v>33686000</v>
      </c>
      <c r="O35" s="10">
        <f t="shared" si="26"/>
        <v>40098000</v>
      </c>
      <c r="P35" s="10">
        <f t="shared" si="26"/>
        <v>37990950</v>
      </c>
      <c r="Q35" s="10">
        <f t="shared" si="26"/>
        <v>53570000</v>
      </c>
      <c r="R35" s="10">
        <f t="shared" si="26"/>
        <v>0</v>
      </c>
      <c r="S35" s="10">
        <f t="shared" si="26"/>
        <v>40789480</v>
      </c>
      <c r="T35" s="10">
        <f t="shared" si="26"/>
        <v>27512311</v>
      </c>
      <c r="U35" s="10">
        <f t="shared" si="26"/>
        <v>28798525</v>
      </c>
      <c r="V35" s="10">
        <f t="shared" si="26"/>
        <v>20461600</v>
      </c>
      <c r="W35" s="10">
        <f t="shared" si="26"/>
        <v>24480300</v>
      </c>
      <c r="X35" s="10">
        <f t="shared" si="26"/>
        <v>17730000</v>
      </c>
      <c r="Y35" s="10">
        <f t="shared" ref="Y35:AH35" si="27">Y33+Y27-Y34</f>
        <v>14008570</v>
      </c>
      <c r="Z35" s="10">
        <f t="shared" si="27"/>
        <v>15770000</v>
      </c>
      <c r="AA35" s="10">
        <f t="shared" si="27"/>
        <v>14940000</v>
      </c>
      <c r="AB35" s="10">
        <f t="shared" si="27"/>
        <v>18734000</v>
      </c>
      <c r="AC35" s="10">
        <f t="shared" si="27"/>
        <v>0</v>
      </c>
      <c r="AD35" s="10">
        <f t="shared" si="27"/>
        <v>0</v>
      </c>
      <c r="AE35" s="10">
        <f t="shared" si="27"/>
        <v>0</v>
      </c>
      <c r="AF35" s="10">
        <f t="shared" si="27"/>
        <v>0</v>
      </c>
      <c r="AG35" s="10">
        <f t="shared" si="27"/>
        <v>0</v>
      </c>
      <c r="AH35" s="10">
        <f t="shared" si="27"/>
        <v>0</v>
      </c>
    </row>
    <row r="36" spans="1:34" ht="20.25" customHeight="1" x14ac:dyDescent="0.25">
      <c r="B36" s="202"/>
      <c r="C36" s="203"/>
      <c r="D36" s="83" t="s">
        <v>19</v>
      </c>
      <c r="E36" s="164" t="s">
        <v>171</v>
      </c>
      <c r="F36" s="164" t="s">
        <v>171</v>
      </c>
      <c r="G36" s="164" t="s">
        <v>171</v>
      </c>
      <c r="H36" s="164" t="s">
        <v>171</v>
      </c>
      <c r="I36" s="164" t="s">
        <v>171</v>
      </c>
      <c r="J36" s="164" t="s">
        <v>171</v>
      </c>
      <c r="K36" s="164" t="s">
        <v>171</v>
      </c>
      <c r="L36" s="165">
        <v>0</v>
      </c>
      <c r="M36" s="164" t="s">
        <v>171</v>
      </c>
      <c r="N36" s="165" t="s">
        <v>172</v>
      </c>
      <c r="O36" s="165" t="s">
        <v>173</v>
      </c>
      <c r="P36" s="165" t="s">
        <v>173</v>
      </c>
      <c r="Q36" s="165" t="s">
        <v>173</v>
      </c>
      <c r="R36" s="165" t="s">
        <v>173</v>
      </c>
      <c r="S36" s="165" t="s">
        <v>173</v>
      </c>
      <c r="T36" s="165" t="s">
        <v>172</v>
      </c>
      <c r="U36" s="165" t="s">
        <v>172</v>
      </c>
      <c r="V36" s="165" t="s">
        <v>172</v>
      </c>
      <c r="W36" s="165" t="s">
        <v>174</v>
      </c>
      <c r="X36" s="165" t="s">
        <v>175</v>
      </c>
      <c r="Y36" s="3" t="s">
        <v>298</v>
      </c>
      <c r="Z36" s="3" t="s">
        <v>293</v>
      </c>
      <c r="AA36" s="3" t="s">
        <v>293</v>
      </c>
      <c r="AB36" s="3" t="s">
        <v>293</v>
      </c>
      <c r="AC36" s="3"/>
      <c r="AD36" s="3"/>
      <c r="AE36" s="3"/>
      <c r="AF36" s="3"/>
      <c r="AG36" s="3"/>
      <c r="AH36" s="3"/>
    </row>
    <row r="37" spans="1:34" ht="18.75" customHeight="1" x14ac:dyDescent="0.25">
      <c r="B37" s="202"/>
      <c r="C37" s="203"/>
      <c r="D37" s="83" t="s">
        <v>18</v>
      </c>
      <c r="E37" s="164" t="s">
        <v>173</v>
      </c>
      <c r="F37" s="165" t="s">
        <v>173</v>
      </c>
      <c r="G37" s="164" t="s">
        <v>173</v>
      </c>
      <c r="H37" s="165" t="s">
        <v>173</v>
      </c>
      <c r="I37" s="164" t="s">
        <v>173</v>
      </c>
      <c r="J37" s="165" t="s">
        <v>173</v>
      </c>
      <c r="K37" s="164" t="s">
        <v>173</v>
      </c>
      <c r="L37" s="165">
        <v>0</v>
      </c>
      <c r="M37" s="165" t="s">
        <v>173</v>
      </c>
      <c r="N37" s="165" t="s">
        <v>175</v>
      </c>
      <c r="O37" s="165" t="s">
        <v>175</v>
      </c>
      <c r="P37" s="165" t="s">
        <v>172</v>
      </c>
      <c r="Q37" s="165" t="s">
        <v>172</v>
      </c>
      <c r="R37" s="165" t="s">
        <v>172</v>
      </c>
      <c r="S37" s="165" t="s">
        <v>172</v>
      </c>
      <c r="T37" s="165" t="s">
        <v>262</v>
      </c>
      <c r="U37" s="165" t="s">
        <v>262</v>
      </c>
      <c r="V37" s="165" t="s">
        <v>262</v>
      </c>
      <c r="W37" s="165" t="s">
        <v>262</v>
      </c>
      <c r="X37" s="165" t="s">
        <v>262</v>
      </c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8" customHeight="1" x14ac:dyDescent="0.25">
      <c r="B38" s="202"/>
      <c r="C38" s="203"/>
      <c r="D38" s="83" t="s">
        <v>46</v>
      </c>
      <c r="E38" s="166" t="s">
        <v>176</v>
      </c>
      <c r="F38" s="166" t="s">
        <v>176</v>
      </c>
      <c r="G38" s="166" t="s">
        <v>176</v>
      </c>
      <c r="H38" s="164" t="s">
        <v>177</v>
      </c>
      <c r="I38" s="164" t="s">
        <v>177</v>
      </c>
      <c r="J38" s="167" t="s">
        <v>178</v>
      </c>
      <c r="K38" s="168" t="s">
        <v>179</v>
      </c>
      <c r="L38" s="167">
        <v>0</v>
      </c>
      <c r="M38" s="167" t="s">
        <v>180</v>
      </c>
      <c r="N38" s="167" t="s">
        <v>181</v>
      </c>
      <c r="O38" s="167" t="s">
        <v>182</v>
      </c>
      <c r="P38" s="167" t="s">
        <v>183</v>
      </c>
      <c r="Q38" s="167" t="s">
        <v>183</v>
      </c>
      <c r="R38" s="167" t="s">
        <v>183</v>
      </c>
      <c r="S38" s="167" t="s">
        <v>182</v>
      </c>
      <c r="T38" s="167" t="s">
        <v>184</v>
      </c>
      <c r="U38" s="167" t="s">
        <v>185</v>
      </c>
      <c r="V38" s="167" t="s">
        <v>184</v>
      </c>
      <c r="W38" s="167" t="s">
        <v>186</v>
      </c>
      <c r="X38" s="167" t="s">
        <v>187</v>
      </c>
      <c r="Y38" s="8" t="s">
        <v>260</v>
      </c>
      <c r="Z38" s="8" t="s">
        <v>269</v>
      </c>
      <c r="AA38" s="8" t="s">
        <v>269</v>
      </c>
      <c r="AB38" s="8" t="s">
        <v>269</v>
      </c>
      <c r="AC38" s="8"/>
      <c r="AD38" s="8"/>
      <c r="AE38" s="8"/>
      <c r="AF38" s="8"/>
      <c r="AG38" s="8"/>
      <c r="AH38" s="8"/>
    </row>
    <row r="39" spans="1:34" ht="18" customHeight="1" x14ac:dyDescent="0.25">
      <c r="B39" s="202"/>
      <c r="C39" s="203"/>
      <c r="D39" s="83" t="s">
        <v>94</v>
      </c>
      <c r="E39" s="164" t="s">
        <v>188</v>
      </c>
      <c r="F39" s="169" t="s">
        <v>189</v>
      </c>
      <c r="G39" s="170" t="s">
        <v>190</v>
      </c>
      <c r="H39" s="164" t="s">
        <v>191</v>
      </c>
      <c r="I39" s="168" t="s">
        <v>192</v>
      </c>
      <c r="J39" s="167" t="s">
        <v>193</v>
      </c>
      <c r="K39" s="167" t="s">
        <v>194</v>
      </c>
      <c r="L39" s="167">
        <v>0</v>
      </c>
      <c r="M39" s="167" t="s">
        <v>195</v>
      </c>
      <c r="N39" s="167" t="s">
        <v>196</v>
      </c>
      <c r="O39" s="167" t="s">
        <v>197</v>
      </c>
      <c r="P39" s="167" t="s">
        <v>198</v>
      </c>
      <c r="Q39" s="167" t="s">
        <v>199</v>
      </c>
      <c r="R39" s="167" t="s">
        <v>200</v>
      </c>
      <c r="S39" s="167" t="s">
        <v>200</v>
      </c>
      <c r="T39" s="167" t="s">
        <v>201</v>
      </c>
      <c r="U39" s="167" t="s">
        <v>202</v>
      </c>
      <c r="V39" s="167" t="s">
        <v>291</v>
      </c>
      <c r="W39" s="167" t="s">
        <v>203</v>
      </c>
      <c r="X39" s="167" t="s">
        <v>204</v>
      </c>
      <c r="Y39" s="8" t="s">
        <v>252</v>
      </c>
      <c r="Z39" s="8" t="s">
        <v>270</v>
      </c>
      <c r="AA39" s="8" t="s">
        <v>280</v>
      </c>
      <c r="AB39" s="8" t="s">
        <v>283</v>
      </c>
      <c r="AC39" s="8"/>
      <c r="AD39" s="8"/>
      <c r="AE39" s="8"/>
      <c r="AF39" s="8"/>
      <c r="AG39" s="8"/>
      <c r="AH39" s="8"/>
    </row>
    <row r="40" spans="1:34" ht="18" customHeight="1" x14ac:dyDescent="0.25">
      <c r="B40" s="202"/>
      <c r="C40" s="203"/>
      <c r="D40" s="83" t="s">
        <v>95</v>
      </c>
      <c r="E40" s="164" t="s">
        <v>205</v>
      </c>
      <c r="F40" s="169" t="s">
        <v>206</v>
      </c>
      <c r="G40" s="170" t="s">
        <v>207</v>
      </c>
      <c r="H40" s="164" t="s">
        <v>208</v>
      </c>
      <c r="I40" s="168" t="s">
        <v>209</v>
      </c>
      <c r="J40" s="167" t="s">
        <v>210</v>
      </c>
      <c r="K40" s="167" t="s">
        <v>211</v>
      </c>
      <c r="L40" s="167">
        <v>0</v>
      </c>
      <c r="M40" s="167" t="s">
        <v>212</v>
      </c>
      <c r="N40" s="167" t="s">
        <v>213</v>
      </c>
      <c r="O40" s="167" t="s">
        <v>214</v>
      </c>
      <c r="P40" s="167" t="s">
        <v>229</v>
      </c>
      <c r="Q40" s="167" t="s">
        <v>215</v>
      </c>
      <c r="R40" s="167" t="s">
        <v>216</v>
      </c>
      <c r="S40" s="167" t="s">
        <v>275</v>
      </c>
      <c r="T40" s="167" t="s">
        <v>217</v>
      </c>
      <c r="U40" s="167" t="s">
        <v>218</v>
      </c>
      <c r="V40" s="167" t="s">
        <v>219</v>
      </c>
      <c r="W40" s="167" t="s">
        <v>220</v>
      </c>
      <c r="X40" s="167" t="s">
        <v>221</v>
      </c>
      <c r="Y40" s="8" t="s">
        <v>253</v>
      </c>
      <c r="Z40" s="8" t="s">
        <v>271</v>
      </c>
      <c r="AA40" s="8" t="s">
        <v>281</v>
      </c>
      <c r="AB40" s="8" t="s">
        <v>284</v>
      </c>
      <c r="AC40" s="8"/>
      <c r="AD40" s="8"/>
      <c r="AE40" s="8"/>
      <c r="AF40" s="8"/>
      <c r="AG40" s="8"/>
      <c r="AH40" s="8"/>
    </row>
    <row r="41" spans="1:34" ht="18" customHeight="1" x14ac:dyDescent="0.25">
      <c r="B41" s="202"/>
      <c r="C41" s="203"/>
      <c r="D41" s="83" t="s">
        <v>96</v>
      </c>
      <c r="E41" s="164" t="s">
        <v>222</v>
      </c>
      <c r="F41" s="169" t="s">
        <v>223</v>
      </c>
      <c r="G41" s="170" t="s">
        <v>224</v>
      </c>
      <c r="H41" s="164" t="s">
        <v>212</v>
      </c>
      <c r="I41" s="168" t="s">
        <v>225</v>
      </c>
      <c r="J41" s="167" t="s">
        <v>263</v>
      </c>
      <c r="K41" s="167" t="s">
        <v>226</v>
      </c>
      <c r="L41" s="167">
        <v>0</v>
      </c>
      <c r="M41" s="167" t="s">
        <v>264</v>
      </c>
      <c r="N41" s="167" t="s">
        <v>227</v>
      </c>
      <c r="O41" s="167" t="s">
        <v>228</v>
      </c>
      <c r="P41" s="167" t="s">
        <v>290</v>
      </c>
      <c r="Q41" s="167" t="s">
        <v>274</v>
      </c>
      <c r="R41" s="167" t="s">
        <v>230</v>
      </c>
      <c r="S41" s="167" t="s">
        <v>276</v>
      </c>
      <c r="T41" s="167" t="s">
        <v>231</v>
      </c>
      <c r="U41" s="167" t="s">
        <v>232</v>
      </c>
      <c r="V41" s="167" t="s">
        <v>286</v>
      </c>
      <c r="W41" s="167" t="s">
        <v>287</v>
      </c>
      <c r="X41" s="167" t="s">
        <v>233</v>
      </c>
      <c r="Y41" s="8" t="s">
        <v>289</v>
      </c>
      <c r="Z41" s="8" t="s">
        <v>272</v>
      </c>
      <c r="AA41" s="8" t="s">
        <v>282</v>
      </c>
      <c r="AB41" s="8" t="s">
        <v>285</v>
      </c>
      <c r="AC41" s="8"/>
      <c r="AD41" s="8"/>
      <c r="AE41" s="8"/>
      <c r="AF41" s="8"/>
      <c r="AG41" s="8"/>
      <c r="AH41" s="8"/>
    </row>
    <row r="42" spans="1:34" s="130" customFormat="1" ht="18" customHeight="1" thickBot="1" x14ac:dyDescent="0.3">
      <c r="B42" s="204"/>
      <c r="C42" s="205"/>
      <c r="D42" s="131" t="s">
        <v>47</v>
      </c>
      <c r="E42" s="171">
        <v>686330437</v>
      </c>
      <c r="F42" s="172">
        <v>686331929</v>
      </c>
      <c r="G42" s="171">
        <v>686329466</v>
      </c>
      <c r="H42" s="171">
        <v>686336927</v>
      </c>
      <c r="I42" s="173">
        <v>686338404</v>
      </c>
      <c r="J42" s="174">
        <v>686328906</v>
      </c>
      <c r="K42" s="174">
        <v>686696277</v>
      </c>
      <c r="L42" s="174">
        <v>0</v>
      </c>
      <c r="M42" s="174">
        <v>691815824</v>
      </c>
      <c r="N42" s="174">
        <v>496443937</v>
      </c>
      <c r="O42" s="174">
        <v>693328077</v>
      </c>
      <c r="P42" s="174">
        <v>737869847</v>
      </c>
      <c r="Q42" s="174">
        <v>711607701</v>
      </c>
      <c r="R42" s="174">
        <v>724728856</v>
      </c>
      <c r="S42" s="174">
        <v>752541251</v>
      </c>
      <c r="T42" s="174">
        <v>710451956</v>
      </c>
      <c r="U42" s="174">
        <v>710462492</v>
      </c>
      <c r="V42" s="174">
        <v>737641958</v>
      </c>
      <c r="W42" s="174" t="s">
        <v>234</v>
      </c>
      <c r="X42" s="174">
        <v>713435658</v>
      </c>
      <c r="Y42" s="132">
        <v>731529862</v>
      </c>
      <c r="Z42" s="132">
        <v>737641040</v>
      </c>
      <c r="AA42" s="132">
        <v>489793536</v>
      </c>
      <c r="AB42" s="132">
        <v>737826213</v>
      </c>
      <c r="AC42" s="132"/>
      <c r="AD42" s="132"/>
      <c r="AE42" s="132"/>
      <c r="AF42" s="132"/>
      <c r="AG42" s="132"/>
      <c r="AH42" s="132"/>
    </row>
    <row r="43" spans="1:34" ht="18" customHeight="1" x14ac:dyDescent="0.25">
      <c r="B43" s="200" t="s">
        <v>5</v>
      </c>
      <c r="C43" s="201"/>
      <c r="D43" s="86" t="s">
        <v>43</v>
      </c>
      <c r="E43" s="175">
        <v>4</v>
      </c>
      <c r="F43" s="176">
        <v>5</v>
      </c>
      <c r="G43" s="175">
        <v>4</v>
      </c>
      <c r="H43" s="176">
        <v>4</v>
      </c>
      <c r="I43" s="177">
        <v>3</v>
      </c>
      <c r="J43" s="176">
        <v>0</v>
      </c>
      <c r="K43" s="176">
        <v>4</v>
      </c>
      <c r="L43" s="176">
        <v>0</v>
      </c>
      <c r="M43" s="176">
        <v>4</v>
      </c>
      <c r="N43" s="176">
        <v>3</v>
      </c>
      <c r="O43" s="176">
        <v>5</v>
      </c>
      <c r="P43" s="176">
        <v>2</v>
      </c>
      <c r="Q43" s="176">
        <v>5</v>
      </c>
      <c r="R43" s="176">
        <v>0</v>
      </c>
      <c r="S43" s="176">
        <v>6</v>
      </c>
      <c r="T43" s="176">
        <v>4</v>
      </c>
      <c r="U43" s="176">
        <v>4</v>
      </c>
      <c r="V43" s="176">
        <v>4</v>
      </c>
      <c r="W43" s="176">
        <v>3</v>
      </c>
      <c r="X43" s="176">
        <v>4</v>
      </c>
      <c r="Y43" s="87">
        <v>3</v>
      </c>
      <c r="Z43" s="87">
        <v>5</v>
      </c>
      <c r="AA43" s="87">
        <v>4</v>
      </c>
      <c r="AB43" s="87">
        <v>5</v>
      </c>
      <c r="AC43" s="87"/>
      <c r="AD43" s="87"/>
      <c r="AE43" s="87"/>
      <c r="AF43" s="87"/>
      <c r="AG43" s="87"/>
      <c r="AH43" s="87"/>
    </row>
    <row r="44" spans="1:34" ht="18" customHeight="1" x14ac:dyDescent="0.25">
      <c r="B44" s="202"/>
      <c r="C44" s="203"/>
      <c r="D44" s="88" t="s">
        <v>45</v>
      </c>
      <c r="E44" s="178">
        <v>3</v>
      </c>
      <c r="F44" s="179">
        <v>4</v>
      </c>
      <c r="G44" s="178">
        <v>4</v>
      </c>
      <c r="H44" s="179">
        <v>5</v>
      </c>
      <c r="I44" s="180">
        <v>5</v>
      </c>
      <c r="J44" s="179">
        <v>2</v>
      </c>
      <c r="K44" s="179">
        <v>2</v>
      </c>
      <c r="L44" s="179">
        <v>0</v>
      </c>
      <c r="M44" s="179">
        <v>3</v>
      </c>
      <c r="N44" s="179">
        <v>2</v>
      </c>
      <c r="O44" s="179">
        <v>4</v>
      </c>
      <c r="P44" s="179">
        <v>7</v>
      </c>
      <c r="Q44" s="179">
        <v>4</v>
      </c>
      <c r="R44" s="179">
        <v>0</v>
      </c>
      <c r="S44" s="179">
        <v>5</v>
      </c>
      <c r="T44" s="179">
        <v>5</v>
      </c>
      <c r="U44" s="179">
        <v>5</v>
      </c>
      <c r="V44" s="179">
        <v>2</v>
      </c>
      <c r="W44" s="179">
        <v>5</v>
      </c>
      <c r="X44" s="179">
        <v>2</v>
      </c>
      <c r="Y44" s="89">
        <v>4</v>
      </c>
      <c r="Z44" s="89">
        <v>4</v>
      </c>
      <c r="AA44" s="89">
        <v>2</v>
      </c>
      <c r="AB44" s="89">
        <v>6</v>
      </c>
      <c r="AC44" s="89"/>
      <c r="AD44" s="89"/>
      <c r="AE44" s="89"/>
      <c r="AF44" s="89"/>
      <c r="AG44" s="89"/>
      <c r="AH44" s="89"/>
    </row>
    <row r="45" spans="1:34" ht="18" customHeight="1" x14ac:dyDescent="0.25">
      <c r="B45" s="202"/>
      <c r="C45" s="203"/>
      <c r="D45" s="88" t="s">
        <v>44</v>
      </c>
      <c r="E45" s="178">
        <v>5</v>
      </c>
      <c r="F45" s="179">
        <v>5</v>
      </c>
      <c r="G45" s="178">
        <v>4</v>
      </c>
      <c r="H45" s="179">
        <v>5</v>
      </c>
      <c r="I45" s="180">
        <v>10</v>
      </c>
      <c r="J45" s="179">
        <v>4</v>
      </c>
      <c r="K45" s="179">
        <v>5</v>
      </c>
      <c r="L45" s="179">
        <v>0</v>
      </c>
      <c r="M45" s="179">
        <v>4</v>
      </c>
      <c r="N45" s="179">
        <v>5</v>
      </c>
      <c r="O45" s="179">
        <v>7</v>
      </c>
      <c r="P45" s="179">
        <v>5</v>
      </c>
      <c r="Q45" s="179">
        <v>5</v>
      </c>
      <c r="R45" s="179">
        <v>0</v>
      </c>
      <c r="S45" s="179">
        <v>4</v>
      </c>
      <c r="T45" s="179">
        <v>3</v>
      </c>
      <c r="U45" s="179">
        <v>5</v>
      </c>
      <c r="V45" s="179">
        <v>6</v>
      </c>
      <c r="W45" s="179">
        <v>3</v>
      </c>
      <c r="X45" s="179">
        <v>4</v>
      </c>
      <c r="Y45" s="89">
        <v>5</v>
      </c>
      <c r="Z45" s="89">
        <v>9</v>
      </c>
      <c r="AA45" s="89">
        <v>6</v>
      </c>
      <c r="AB45" s="89">
        <v>10</v>
      </c>
      <c r="AC45" s="89"/>
      <c r="AD45" s="89"/>
      <c r="AE45" s="89"/>
      <c r="AF45" s="89"/>
      <c r="AG45" s="89"/>
      <c r="AH45" s="89"/>
    </row>
    <row r="46" spans="1:34" ht="18" customHeight="1" thickBot="1" x14ac:dyDescent="0.3">
      <c r="B46" s="204"/>
      <c r="C46" s="205"/>
      <c r="D46" s="90" t="s">
        <v>21</v>
      </c>
      <c r="E46" s="181">
        <v>3</v>
      </c>
      <c r="F46" s="182">
        <v>3</v>
      </c>
      <c r="G46" s="181">
        <v>2</v>
      </c>
      <c r="H46" s="182">
        <v>2</v>
      </c>
      <c r="I46" s="183">
        <v>2</v>
      </c>
      <c r="J46" s="182">
        <v>8</v>
      </c>
      <c r="K46" s="182">
        <v>4</v>
      </c>
      <c r="L46" s="182">
        <v>0</v>
      </c>
      <c r="M46" s="182">
        <v>3</v>
      </c>
      <c r="N46" s="182">
        <v>4</v>
      </c>
      <c r="O46" s="182">
        <v>1</v>
      </c>
      <c r="P46" s="182">
        <v>3</v>
      </c>
      <c r="Q46" s="182">
        <v>2</v>
      </c>
      <c r="R46" s="182">
        <v>0</v>
      </c>
      <c r="S46" s="182">
        <v>3</v>
      </c>
      <c r="T46" s="182">
        <v>4</v>
      </c>
      <c r="U46" s="182">
        <v>3</v>
      </c>
      <c r="V46" s="182">
        <v>3</v>
      </c>
      <c r="W46" s="182">
        <v>3</v>
      </c>
      <c r="X46" s="182">
        <v>6</v>
      </c>
      <c r="Y46" s="91">
        <v>2</v>
      </c>
      <c r="Z46" s="91">
        <v>3</v>
      </c>
      <c r="AA46" s="91">
        <v>7</v>
      </c>
      <c r="AB46" s="91">
        <v>3</v>
      </c>
      <c r="AC46" s="91"/>
      <c r="AD46" s="91"/>
      <c r="AE46" s="91"/>
      <c r="AF46" s="91"/>
      <c r="AG46" s="91"/>
      <c r="AH46" s="91"/>
    </row>
    <row r="47" spans="1:34" ht="18" customHeight="1" x14ac:dyDescent="0.25">
      <c r="B47" s="200" t="s">
        <v>6</v>
      </c>
      <c r="C47" s="201"/>
      <c r="D47" s="92" t="s">
        <v>42</v>
      </c>
      <c r="E47" s="184" t="s">
        <v>235</v>
      </c>
      <c r="F47" s="184" t="s">
        <v>235</v>
      </c>
      <c r="G47" s="184" t="s">
        <v>235</v>
      </c>
      <c r="H47" s="184" t="s">
        <v>235</v>
      </c>
      <c r="I47" s="184" t="s">
        <v>235</v>
      </c>
      <c r="J47" s="184" t="s">
        <v>235</v>
      </c>
      <c r="K47" s="184" t="s">
        <v>235</v>
      </c>
      <c r="L47" s="184">
        <v>0</v>
      </c>
      <c r="M47" s="184" t="s">
        <v>235</v>
      </c>
      <c r="N47" s="184" t="s">
        <v>235</v>
      </c>
      <c r="O47" s="184" t="s">
        <v>235</v>
      </c>
      <c r="P47" s="184" t="s">
        <v>235</v>
      </c>
      <c r="Q47" s="184" t="s">
        <v>235</v>
      </c>
      <c r="R47" s="184">
        <v>0</v>
      </c>
      <c r="S47" s="184" t="s">
        <v>235</v>
      </c>
      <c r="T47" s="184" t="s">
        <v>235</v>
      </c>
      <c r="U47" s="184" t="s">
        <v>235</v>
      </c>
      <c r="V47" s="184" t="s">
        <v>235</v>
      </c>
      <c r="W47" s="184" t="s">
        <v>235</v>
      </c>
      <c r="X47" s="184" t="s">
        <v>235</v>
      </c>
      <c r="Y47" s="184" t="s">
        <v>235</v>
      </c>
      <c r="Z47" s="184" t="s">
        <v>235</v>
      </c>
      <c r="AA47" s="184" t="s">
        <v>235</v>
      </c>
      <c r="AB47" s="184" t="s">
        <v>235</v>
      </c>
      <c r="AC47" s="93"/>
      <c r="AD47" s="93"/>
      <c r="AE47" s="93"/>
      <c r="AF47" s="93"/>
      <c r="AG47" s="93"/>
      <c r="AH47" s="93"/>
    </row>
    <row r="48" spans="1:34" ht="18" customHeight="1" x14ac:dyDescent="0.25">
      <c r="B48" s="202"/>
      <c r="C48" s="203"/>
      <c r="D48" s="94" t="s">
        <v>41</v>
      </c>
      <c r="E48" s="185" t="s">
        <v>235</v>
      </c>
      <c r="F48" s="185" t="s">
        <v>235</v>
      </c>
      <c r="G48" s="185" t="s">
        <v>235</v>
      </c>
      <c r="H48" s="185" t="s">
        <v>235</v>
      </c>
      <c r="I48" s="185" t="s">
        <v>235</v>
      </c>
      <c r="J48" s="185" t="s">
        <v>235</v>
      </c>
      <c r="K48" s="185" t="s">
        <v>235</v>
      </c>
      <c r="L48" s="185">
        <v>0</v>
      </c>
      <c r="M48" s="185" t="s">
        <v>235</v>
      </c>
      <c r="N48" s="185" t="s">
        <v>235</v>
      </c>
      <c r="O48" s="185" t="s">
        <v>235</v>
      </c>
      <c r="P48" s="185" t="s">
        <v>235</v>
      </c>
      <c r="Q48" s="185" t="s">
        <v>235</v>
      </c>
      <c r="R48" s="185" t="s">
        <v>235</v>
      </c>
      <c r="S48" s="185" t="s">
        <v>235</v>
      </c>
      <c r="T48" s="185" t="s">
        <v>235</v>
      </c>
      <c r="U48" s="185" t="s">
        <v>235</v>
      </c>
      <c r="V48" s="185" t="s">
        <v>235</v>
      </c>
      <c r="W48" s="185" t="s">
        <v>235</v>
      </c>
      <c r="X48" s="185" t="s">
        <v>235</v>
      </c>
      <c r="Y48" s="185" t="s">
        <v>235</v>
      </c>
      <c r="Z48" s="185" t="s">
        <v>235</v>
      </c>
      <c r="AA48" s="185" t="s">
        <v>235</v>
      </c>
      <c r="AB48" s="185" t="s">
        <v>235</v>
      </c>
      <c r="AC48" s="95"/>
      <c r="AD48" s="95"/>
      <c r="AE48" s="95"/>
      <c r="AF48" s="95"/>
      <c r="AG48" s="95"/>
      <c r="AH48" s="95"/>
    </row>
    <row r="49" spans="2:34" ht="18" customHeight="1" x14ac:dyDescent="0.25">
      <c r="B49" s="202"/>
      <c r="C49" s="203"/>
      <c r="D49" s="94" t="s">
        <v>134</v>
      </c>
      <c r="E49" s="185" t="s">
        <v>236</v>
      </c>
      <c r="F49" s="185" t="s">
        <v>236</v>
      </c>
      <c r="G49" s="185" t="s">
        <v>236</v>
      </c>
      <c r="H49" s="185" t="s">
        <v>236</v>
      </c>
      <c r="I49" s="185" t="s">
        <v>236</v>
      </c>
      <c r="J49" s="185" t="s">
        <v>236</v>
      </c>
      <c r="K49" s="185" t="s">
        <v>236</v>
      </c>
      <c r="L49" s="185">
        <v>0</v>
      </c>
      <c r="M49" s="185" t="s">
        <v>236</v>
      </c>
      <c r="N49" s="185" t="s">
        <v>236</v>
      </c>
      <c r="O49" s="185" t="s">
        <v>236</v>
      </c>
      <c r="P49" s="185" t="s">
        <v>236</v>
      </c>
      <c r="Q49" s="185" t="s">
        <v>236</v>
      </c>
      <c r="R49" s="185" t="s">
        <v>236</v>
      </c>
      <c r="S49" s="185" t="s">
        <v>236</v>
      </c>
      <c r="T49" s="185" t="s">
        <v>236</v>
      </c>
      <c r="U49" s="185" t="s">
        <v>236</v>
      </c>
      <c r="V49" s="185" t="s">
        <v>236</v>
      </c>
      <c r="W49" s="185" t="s">
        <v>236</v>
      </c>
      <c r="X49" s="185" t="s">
        <v>236</v>
      </c>
      <c r="Y49" s="185" t="s">
        <v>236</v>
      </c>
      <c r="Z49" s="185" t="s">
        <v>236</v>
      </c>
      <c r="AA49" s="185" t="s">
        <v>236</v>
      </c>
      <c r="AB49" s="185" t="s">
        <v>236</v>
      </c>
      <c r="AC49" s="95"/>
      <c r="AD49" s="95"/>
      <c r="AE49" s="95"/>
      <c r="AF49" s="95"/>
      <c r="AG49" s="95"/>
      <c r="AH49" s="95"/>
    </row>
    <row r="50" spans="2:34" ht="18" customHeight="1" x14ac:dyDescent="0.25">
      <c r="B50" s="202"/>
      <c r="C50" s="203"/>
      <c r="D50" s="94" t="s">
        <v>40</v>
      </c>
      <c r="E50" s="185" t="s">
        <v>236</v>
      </c>
      <c r="F50" s="185" t="s">
        <v>236</v>
      </c>
      <c r="G50" s="185" t="s">
        <v>236</v>
      </c>
      <c r="H50" s="185" t="s">
        <v>236</v>
      </c>
      <c r="I50" s="185" t="s">
        <v>236</v>
      </c>
      <c r="J50" s="185" t="s">
        <v>236</v>
      </c>
      <c r="K50" s="185" t="s">
        <v>236</v>
      </c>
      <c r="L50" s="185">
        <v>0</v>
      </c>
      <c r="M50" s="185" t="s">
        <v>236</v>
      </c>
      <c r="N50" s="185" t="s">
        <v>236</v>
      </c>
      <c r="O50" s="185" t="s">
        <v>236</v>
      </c>
      <c r="P50" s="185" t="s">
        <v>236</v>
      </c>
      <c r="Q50" s="185" t="s">
        <v>236</v>
      </c>
      <c r="R50" s="185" t="s">
        <v>236</v>
      </c>
      <c r="S50" s="185" t="s">
        <v>236</v>
      </c>
      <c r="T50" s="185" t="s">
        <v>236</v>
      </c>
      <c r="U50" s="185" t="s">
        <v>236</v>
      </c>
      <c r="V50" s="185" t="s">
        <v>236</v>
      </c>
      <c r="W50" s="185" t="s">
        <v>236</v>
      </c>
      <c r="X50" s="185" t="s">
        <v>236</v>
      </c>
      <c r="Y50" s="185" t="s">
        <v>236</v>
      </c>
      <c r="Z50" s="185" t="s">
        <v>236</v>
      </c>
      <c r="AA50" s="185" t="s">
        <v>236</v>
      </c>
      <c r="AB50" s="185" t="s">
        <v>236</v>
      </c>
      <c r="AC50" s="95"/>
      <c r="AD50" s="95"/>
      <c r="AE50" s="95"/>
      <c r="AF50" s="95"/>
      <c r="AG50" s="95"/>
      <c r="AH50" s="95"/>
    </row>
    <row r="51" spans="2:34" ht="18" customHeight="1" thickBot="1" x14ac:dyDescent="0.3">
      <c r="B51" s="204"/>
      <c r="C51" s="205"/>
      <c r="D51" s="96" t="s">
        <v>7</v>
      </c>
      <c r="E51" s="186" t="s">
        <v>237</v>
      </c>
      <c r="F51" s="186" t="s">
        <v>237</v>
      </c>
      <c r="G51" s="186" t="s">
        <v>237</v>
      </c>
      <c r="H51" s="186" t="s">
        <v>237</v>
      </c>
      <c r="I51" s="186" t="s">
        <v>237</v>
      </c>
      <c r="J51" s="186" t="s">
        <v>237</v>
      </c>
      <c r="K51" s="186" t="s">
        <v>237</v>
      </c>
      <c r="L51" s="186">
        <v>0</v>
      </c>
      <c r="M51" s="186" t="s">
        <v>237</v>
      </c>
      <c r="N51" s="186" t="s">
        <v>237</v>
      </c>
      <c r="O51" s="186" t="s">
        <v>237</v>
      </c>
      <c r="P51" s="186" t="s">
        <v>237</v>
      </c>
      <c r="Q51" s="186" t="s">
        <v>237</v>
      </c>
      <c r="R51" s="186" t="s">
        <v>237</v>
      </c>
      <c r="S51" s="186" t="s">
        <v>237</v>
      </c>
      <c r="T51" s="186" t="s">
        <v>237</v>
      </c>
      <c r="U51" s="186" t="s">
        <v>237</v>
      </c>
      <c r="V51" s="186" t="s">
        <v>237</v>
      </c>
      <c r="W51" s="186" t="s">
        <v>237</v>
      </c>
      <c r="X51" s="186" t="s">
        <v>237</v>
      </c>
      <c r="Y51" s="186" t="s">
        <v>237</v>
      </c>
      <c r="Z51" s="186" t="s">
        <v>237</v>
      </c>
      <c r="AA51" s="186" t="s">
        <v>237</v>
      </c>
      <c r="AB51" s="186" t="s">
        <v>237</v>
      </c>
      <c r="AC51" s="97"/>
      <c r="AD51" s="97"/>
      <c r="AE51" s="97"/>
      <c r="AF51" s="97"/>
      <c r="AG51" s="97"/>
      <c r="AH51" s="97"/>
    </row>
    <row r="52" spans="2:34" ht="18" customHeight="1" x14ac:dyDescent="0.25">
      <c r="B52" s="200" t="s">
        <v>22</v>
      </c>
      <c r="C52" s="201"/>
      <c r="D52" s="98" t="s">
        <v>35</v>
      </c>
      <c r="E52" s="187" t="s">
        <v>238</v>
      </c>
      <c r="F52" s="187" t="s">
        <v>238</v>
      </c>
      <c r="G52" s="187" t="s">
        <v>238</v>
      </c>
      <c r="H52" s="187" t="s">
        <v>238</v>
      </c>
      <c r="I52" s="187" t="s">
        <v>238</v>
      </c>
      <c r="J52" s="187" t="s">
        <v>238</v>
      </c>
      <c r="K52" s="187" t="s">
        <v>238</v>
      </c>
      <c r="L52" s="187">
        <v>0</v>
      </c>
      <c r="M52" s="187" t="s">
        <v>238</v>
      </c>
      <c r="N52" s="187" t="s">
        <v>238</v>
      </c>
      <c r="O52" s="187" t="s">
        <v>238</v>
      </c>
      <c r="P52" s="187" t="s">
        <v>238</v>
      </c>
      <c r="Q52" s="187" t="s">
        <v>238</v>
      </c>
      <c r="R52" s="187" t="s">
        <v>238</v>
      </c>
      <c r="S52" s="187" t="s">
        <v>238</v>
      </c>
      <c r="T52" s="187" t="s">
        <v>238</v>
      </c>
      <c r="U52" s="187" t="s">
        <v>238</v>
      </c>
      <c r="V52" s="187" t="s">
        <v>238</v>
      </c>
      <c r="W52" s="187" t="s">
        <v>238</v>
      </c>
      <c r="X52" s="187" t="s">
        <v>238</v>
      </c>
      <c r="Y52" s="187" t="s">
        <v>238</v>
      </c>
      <c r="Z52" s="187" t="s">
        <v>238</v>
      </c>
      <c r="AA52" s="187" t="s">
        <v>238</v>
      </c>
      <c r="AB52" s="187" t="s">
        <v>238</v>
      </c>
      <c r="AC52" s="99"/>
      <c r="AD52" s="99"/>
      <c r="AE52" s="99"/>
      <c r="AF52" s="99"/>
      <c r="AG52" s="99"/>
      <c r="AH52" s="99"/>
    </row>
    <row r="53" spans="2:34" ht="18" customHeight="1" x14ac:dyDescent="0.25">
      <c r="B53" s="202"/>
      <c r="C53" s="203"/>
      <c r="D53" s="100" t="s">
        <v>39</v>
      </c>
      <c r="E53" s="188" t="s">
        <v>239</v>
      </c>
      <c r="F53" s="188" t="s">
        <v>239</v>
      </c>
      <c r="G53" s="188" t="s">
        <v>239</v>
      </c>
      <c r="H53" s="188" t="s">
        <v>239</v>
      </c>
      <c r="I53" s="188" t="s">
        <v>239</v>
      </c>
      <c r="J53" s="188" t="s">
        <v>239</v>
      </c>
      <c r="K53" s="188" t="s">
        <v>239</v>
      </c>
      <c r="L53" s="188">
        <v>0</v>
      </c>
      <c r="M53" s="188" t="s">
        <v>239</v>
      </c>
      <c r="N53" s="188" t="s">
        <v>239</v>
      </c>
      <c r="O53" s="188" t="s">
        <v>239</v>
      </c>
      <c r="P53" s="188" t="s">
        <v>239</v>
      </c>
      <c r="Q53" s="188" t="s">
        <v>239</v>
      </c>
      <c r="R53" s="188" t="s">
        <v>239</v>
      </c>
      <c r="S53" s="188" t="s">
        <v>239</v>
      </c>
      <c r="T53" s="188" t="s">
        <v>239</v>
      </c>
      <c r="U53" s="188" t="s">
        <v>239</v>
      </c>
      <c r="V53" s="188" t="s">
        <v>239</v>
      </c>
      <c r="W53" s="188" t="s">
        <v>239</v>
      </c>
      <c r="X53" s="188" t="s">
        <v>239</v>
      </c>
      <c r="Y53" s="188" t="s">
        <v>239</v>
      </c>
      <c r="Z53" s="188" t="s">
        <v>239</v>
      </c>
      <c r="AA53" s="188" t="s">
        <v>239</v>
      </c>
      <c r="AB53" s="188" t="s">
        <v>239</v>
      </c>
      <c r="AC53" s="102"/>
      <c r="AD53" s="102"/>
      <c r="AE53" s="102"/>
      <c r="AF53" s="102"/>
      <c r="AG53" s="102"/>
      <c r="AH53" s="102"/>
    </row>
    <row r="54" spans="2:34" ht="18" customHeight="1" x14ac:dyDescent="0.25">
      <c r="B54" s="202"/>
      <c r="C54" s="203"/>
      <c r="D54" s="100" t="s">
        <v>8</v>
      </c>
      <c r="E54" s="188" t="s">
        <v>238</v>
      </c>
      <c r="F54" s="188" t="s">
        <v>238</v>
      </c>
      <c r="G54" s="188" t="s">
        <v>238</v>
      </c>
      <c r="H54" s="188" t="s">
        <v>238</v>
      </c>
      <c r="I54" s="188" t="s">
        <v>238</v>
      </c>
      <c r="J54" s="188" t="s">
        <v>238</v>
      </c>
      <c r="K54" s="188" t="s">
        <v>238</v>
      </c>
      <c r="L54" s="188">
        <v>0</v>
      </c>
      <c r="M54" s="188" t="s">
        <v>238</v>
      </c>
      <c r="N54" s="188" t="s">
        <v>238</v>
      </c>
      <c r="O54" s="188" t="s">
        <v>238</v>
      </c>
      <c r="P54" s="188" t="s">
        <v>238</v>
      </c>
      <c r="Q54" s="188" t="s">
        <v>238</v>
      </c>
      <c r="R54" s="188" t="s">
        <v>238</v>
      </c>
      <c r="S54" s="188" t="s">
        <v>238</v>
      </c>
      <c r="T54" s="188" t="s">
        <v>238</v>
      </c>
      <c r="U54" s="188" t="s">
        <v>238</v>
      </c>
      <c r="V54" s="188" t="s">
        <v>238</v>
      </c>
      <c r="W54" s="188" t="s">
        <v>238</v>
      </c>
      <c r="X54" s="188" t="s">
        <v>238</v>
      </c>
      <c r="Y54" s="188" t="s">
        <v>238</v>
      </c>
      <c r="Z54" s="188" t="s">
        <v>238</v>
      </c>
      <c r="AA54" s="188" t="s">
        <v>238</v>
      </c>
      <c r="AB54" s="188" t="s">
        <v>238</v>
      </c>
      <c r="AC54" s="102"/>
      <c r="AD54" s="102"/>
      <c r="AE54" s="102"/>
      <c r="AF54" s="102"/>
      <c r="AG54" s="102"/>
      <c r="AH54" s="102"/>
    </row>
    <row r="55" spans="2:34" ht="18" customHeight="1" x14ac:dyDescent="0.25">
      <c r="B55" s="202"/>
      <c r="C55" s="203"/>
      <c r="D55" s="100" t="s">
        <v>9</v>
      </c>
      <c r="E55" s="188" t="s">
        <v>238</v>
      </c>
      <c r="F55" s="188" t="s">
        <v>238</v>
      </c>
      <c r="G55" s="188" t="s">
        <v>238</v>
      </c>
      <c r="H55" s="188" t="s">
        <v>238</v>
      </c>
      <c r="I55" s="188" t="s">
        <v>238</v>
      </c>
      <c r="J55" s="188" t="s">
        <v>238</v>
      </c>
      <c r="K55" s="188" t="s">
        <v>238</v>
      </c>
      <c r="L55" s="188">
        <v>0</v>
      </c>
      <c r="M55" s="188" t="s">
        <v>238</v>
      </c>
      <c r="N55" s="188" t="s">
        <v>238</v>
      </c>
      <c r="O55" s="188" t="s">
        <v>238</v>
      </c>
      <c r="P55" s="188" t="s">
        <v>238</v>
      </c>
      <c r="Q55" s="188" t="s">
        <v>238</v>
      </c>
      <c r="R55" s="188" t="s">
        <v>238</v>
      </c>
      <c r="S55" s="188" t="s">
        <v>238</v>
      </c>
      <c r="T55" s="188" t="s">
        <v>238</v>
      </c>
      <c r="U55" s="188" t="s">
        <v>238</v>
      </c>
      <c r="V55" s="188" t="s">
        <v>238</v>
      </c>
      <c r="W55" s="188" t="s">
        <v>238</v>
      </c>
      <c r="X55" s="188" t="s">
        <v>238</v>
      </c>
      <c r="Y55" s="188" t="s">
        <v>238</v>
      </c>
      <c r="Z55" s="188" t="s">
        <v>238</v>
      </c>
      <c r="AA55" s="188" t="s">
        <v>238</v>
      </c>
      <c r="AB55" s="188" t="s">
        <v>238</v>
      </c>
      <c r="AC55" s="102"/>
      <c r="AD55" s="102"/>
      <c r="AE55" s="102"/>
      <c r="AF55" s="102"/>
      <c r="AG55" s="102"/>
      <c r="AH55" s="102"/>
    </row>
    <row r="56" spans="2:34" ht="18" customHeight="1" x14ac:dyDescent="0.25">
      <c r="B56" s="202"/>
      <c r="C56" s="203"/>
      <c r="D56" s="100" t="s">
        <v>10</v>
      </c>
      <c r="E56" s="188">
        <v>23</v>
      </c>
      <c r="F56" s="188">
        <v>23</v>
      </c>
      <c r="G56" s="188">
        <v>22</v>
      </c>
      <c r="H56" s="188">
        <v>22</v>
      </c>
      <c r="I56" s="188">
        <v>22</v>
      </c>
      <c r="J56" s="188">
        <v>22</v>
      </c>
      <c r="K56" s="188">
        <v>22</v>
      </c>
      <c r="L56" s="188">
        <v>0</v>
      </c>
      <c r="M56" s="188">
        <v>20</v>
      </c>
      <c r="N56" s="188">
        <v>19</v>
      </c>
      <c r="O56" s="188">
        <v>19</v>
      </c>
      <c r="P56" s="188">
        <v>19</v>
      </c>
      <c r="Q56" s="188">
        <v>19</v>
      </c>
      <c r="R56" s="188">
        <v>17</v>
      </c>
      <c r="S56" s="188">
        <v>19</v>
      </c>
      <c r="T56" s="189">
        <v>15</v>
      </c>
      <c r="U56" s="189">
        <v>15</v>
      </c>
      <c r="V56" s="189">
        <v>15</v>
      </c>
      <c r="W56" s="189">
        <v>15</v>
      </c>
      <c r="X56" s="189">
        <v>14</v>
      </c>
      <c r="Y56" s="189">
        <v>9</v>
      </c>
      <c r="Z56" s="189">
        <v>7</v>
      </c>
      <c r="AA56" s="189">
        <v>7</v>
      </c>
      <c r="AB56" s="189">
        <v>7</v>
      </c>
      <c r="AC56" s="102"/>
      <c r="AD56" s="102"/>
      <c r="AE56" s="102"/>
      <c r="AF56" s="102"/>
      <c r="AG56" s="102"/>
      <c r="AH56" s="102"/>
    </row>
    <row r="57" spans="2:34" ht="18" customHeight="1" x14ac:dyDescent="0.25">
      <c r="B57" s="202"/>
      <c r="C57" s="203"/>
      <c r="D57" s="100" t="s">
        <v>99</v>
      </c>
      <c r="E57" s="188" t="s">
        <v>170</v>
      </c>
      <c r="F57" s="188" t="s">
        <v>170</v>
      </c>
      <c r="G57" s="188" t="s">
        <v>170</v>
      </c>
      <c r="H57" s="188" t="s">
        <v>170</v>
      </c>
      <c r="I57" s="188" t="s">
        <v>170</v>
      </c>
      <c r="J57" s="188" t="s">
        <v>170</v>
      </c>
      <c r="K57" s="188" t="s">
        <v>170</v>
      </c>
      <c r="L57" s="188">
        <v>0</v>
      </c>
      <c r="M57" s="188" t="s">
        <v>170</v>
      </c>
      <c r="N57" s="188" t="s">
        <v>170</v>
      </c>
      <c r="O57" s="188" t="s">
        <v>170</v>
      </c>
      <c r="P57" s="188" t="s">
        <v>170</v>
      </c>
      <c r="Q57" s="188" t="s">
        <v>170</v>
      </c>
      <c r="R57" s="188" t="s">
        <v>170</v>
      </c>
      <c r="S57" s="188" t="s">
        <v>170</v>
      </c>
      <c r="T57" s="188" t="s">
        <v>170</v>
      </c>
      <c r="U57" s="188" t="s">
        <v>170</v>
      </c>
      <c r="V57" s="188" t="s">
        <v>170</v>
      </c>
      <c r="W57" s="188" t="s">
        <v>170</v>
      </c>
      <c r="X57" s="188" t="s">
        <v>170</v>
      </c>
      <c r="Y57" s="188" t="s">
        <v>170</v>
      </c>
      <c r="Z57" s="188" t="s">
        <v>170</v>
      </c>
      <c r="AA57" s="188" t="s">
        <v>170</v>
      </c>
      <c r="AB57" s="188" t="s">
        <v>170</v>
      </c>
      <c r="AC57" s="102"/>
      <c r="AD57" s="102"/>
      <c r="AE57" s="102"/>
      <c r="AF57" s="102"/>
      <c r="AG57" s="102"/>
      <c r="AH57" s="102"/>
    </row>
    <row r="58" spans="2:34" ht="18" customHeight="1" x14ac:dyDescent="0.25">
      <c r="B58" s="202"/>
      <c r="C58" s="203"/>
      <c r="D58" s="100" t="s">
        <v>24</v>
      </c>
      <c r="E58" s="188">
        <v>0</v>
      </c>
      <c r="F58" s="188">
        <v>0</v>
      </c>
      <c r="G58" s="188">
        <v>0</v>
      </c>
      <c r="H58" s="188">
        <v>0</v>
      </c>
      <c r="I58" s="188">
        <v>0</v>
      </c>
      <c r="J58" s="188">
        <v>0</v>
      </c>
      <c r="K58" s="188">
        <v>0</v>
      </c>
      <c r="L58" s="188">
        <v>0</v>
      </c>
      <c r="M58" s="188">
        <v>0</v>
      </c>
      <c r="N58" s="188">
        <v>0</v>
      </c>
      <c r="O58" s="188">
        <v>0</v>
      </c>
      <c r="P58" s="188">
        <v>0</v>
      </c>
      <c r="Q58" s="188">
        <v>0</v>
      </c>
      <c r="R58" s="188">
        <v>0</v>
      </c>
      <c r="S58" s="188">
        <v>0</v>
      </c>
      <c r="T58" s="188">
        <v>0</v>
      </c>
      <c r="U58" s="188">
        <v>0</v>
      </c>
      <c r="V58" s="188">
        <v>0</v>
      </c>
      <c r="W58" s="188">
        <v>0</v>
      </c>
      <c r="X58" s="188">
        <v>0</v>
      </c>
      <c r="Y58" s="188">
        <v>0</v>
      </c>
      <c r="Z58" s="188">
        <v>0</v>
      </c>
      <c r="AA58" s="188">
        <v>0</v>
      </c>
      <c r="AB58" s="188">
        <v>0</v>
      </c>
      <c r="AC58" s="102"/>
      <c r="AD58" s="102"/>
      <c r="AE58" s="102"/>
      <c r="AF58" s="102"/>
      <c r="AG58" s="102"/>
      <c r="AH58" s="102"/>
    </row>
    <row r="59" spans="2:34" ht="18" customHeight="1" x14ac:dyDescent="0.25">
      <c r="B59" s="202"/>
      <c r="C59" s="203"/>
      <c r="D59" s="100" t="s">
        <v>25</v>
      </c>
      <c r="E59" s="188" t="s">
        <v>240</v>
      </c>
      <c r="F59" s="188" t="s">
        <v>240</v>
      </c>
      <c r="G59" s="188" t="s">
        <v>240</v>
      </c>
      <c r="H59" s="188" t="s">
        <v>240</v>
      </c>
      <c r="I59" s="188" t="s">
        <v>240</v>
      </c>
      <c r="J59" s="188" t="s">
        <v>240</v>
      </c>
      <c r="K59" s="188" t="s">
        <v>240</v>
      </c>
      <c r="L59" s="188">
        <v>0</v>
      </c>
      <c r="M59" s="188" t="s">
        <v>240</v>
      </c>
      <c r="N59" s="188" t="s">
        <v>240</v>
      </c>
      <c r="O59" s="188" t="s">
        <v>240</v>
      </c>
      <c r="P59" s="188" t="s">
        <v>240</v>
      </c>
      <c r="Q59" s="188" t="s">
        <v>240</v>
      </c>
      <c r="R59" s="188" t="s">
        <v>240</v>
      </c>
      <c r="S59" s="188" t="s">
        <v>240</v>
      </c>
      <c r="T59" s="188" t="s">
        <v>240</v>
      </c>
      <c r="U59" s="188" t="s">
        <v>240</v>
      </c>
      <c r="V59" s="188" t="s">
        <v>240</v>
      </c>
      <c r="W59" s="188" t="s">
        <v>240</v>
      </c>
      <c r="X59" s="188" t="s">
        <v>240</v>
      </c>
      <c r="Y59" s="188" t="s">
        <v>240</v>
      </c>
      <c r="Z59" s="188" t="s">
        <v>240</v>
      </c>
      <c r="AA59" s="188" t="s">
        <v>240</v>
      </c>
      <c r="AB59" s="188" t="s">
        <v>240</v>
      </c>
      <c r="AC59" s="102"/>
      <c r="AD59" s="102"/>
      <c r="AE59" s="102"/>
      <c r="AF59" s="102"/>
      <c r="AG59" s="102"/>
      <c r="AH59" s="102"/>
    </row>
    <row r="60" spans="2:34" ht="18" customHeight="1" x14ac:dyDescent="0.25">
      <c r="B60" s="202"/>
      <c r="C60" s="203"/>
      <c r="D60" s="100" t="s">
        <v>11</v>
      </c>
      <c r="E60" s="188" t="s">
        <v>238</v>
      </c>
      <c r="F60" s="188" t="s">
        <v>238</v>
      </c>
      <c r="G60" s="188" t="s">
        <v>238</v>
      </c>
      <c r="H60" s="188" t="s">
        <v>238</v>
      </c>
      <c r="I60" s="188" t="s">
        <v>238</v>
      </c>
      <c r="J60" s="188" t="s">
        <v>238</v>
      </c>
      <c r="K60" s="188" t="s">
        <v>238</v>
      </c>
      <c r="L60" s="188">
        <v>0</v>
      </c>
      <c r="M60" s="188" t="s">
        <v>238</v>
      </c>
      <c r="N60" s="188" t="s">
        <v>238</v>
      </c>
      <c r="O60" s="188" t="s">
        <v>238</v>
      </c>
      <c r="P60" s="188" t="s">
        <v>238</v>
      </c>
      <c r="Q60" s="188" t="s">
        <v>238</v>
      </c>
      <c r="R60" s="188" t="s">
        <v>238</v>
      </c>
      <c r="S60" s="188" t="s">
        <v>238</v>
      </c>
      <c r="T60" s="188" t="s">
        <v>238</v>
      </c>
      <c r="U60" s="188" t="s">
        <v>238</v>
      </c>
      <c r="V60" s="188" t="s">
        <v>238</v>
      </c>
      <c r="W60" s="188" t="s">
        <v>238</v>
      </c>
      <c r="X60" s="188" t="s">
        <v>238</v>
      </c>
      <c r="Y60" s="188" t="s">
        <v>238</v>
      </c>
      <c r="Z60" s="188" t="s">
        <v>238</v>
      </c>
      <c r="AA60" s="188" t="s">
        <v>238</v>
      </c>
      <c r="AB60" s="188" t="s">
        <v>238</v>
      </c>
      <c r="AC60" s="102"/>
      <c r="AD60" s="102"/>
      <c r="AE60" s="102"/>
      <c r="AF60" s="102"/>
      <c r="AG60" s="102"/>
      <c r="AH60" s="102"/>
    </row>
    <row r="61" spans="2:34" ht="18" customHeight="1" x14ac:dyDescent="0.25">
      <c r="B61" s="202"/>
      <c r="C61" s="203"/>
      <c r="D61" s="100" t="s">
        <v>115</v>
      </c>
      <c r="E61" s="101">
        <v>25</v>
      </c>
      <c r="F61" s="101">
        <v>25</v>
      </c>
      <c r="G61" s="101">
        <v>25</v>
      </c>
      <c r="H61" s="102">
        <v>27</v>
      </c>
      <c r="I61" s="103" t="s">
        <v>257</v>
      </c>
      <c r="J61" s="102" t="s">
        <v>257</v>
      </c>
      <c r="K61" s="102" t="s">
        <v>257</v>
      </c>
      <c r="L61" s="102"/>
      <c r="M61" s="102" t="s">
        <v>256</v>
      </c>
      <c r="N61" s="102" t="s">
        <v>256</v>
      </c>
      <c r="O61" s="102" t="s">
        <v>254</v>
      </c>
      <c r="P61" s="102" t="s">
        <v>255</v>
      </c>
      <c r="Q61" s="102" t="s">
        <v>256</v>
      </c>
      <c r="R61" s="102" t="s">
        <v>257</v>
      </c>
      <c r="S61" s="102" t="s">
        <v>254</v>
      </c>
      <c r="T61" s="102" t="s">
        <v>254</v>
      </c>
      <c r="U61" s="102" t="s">
        <v>254</v>
      </c>
      <c r="V61" s="102" t="s">
        <v>254</v>
      </c>
      <c r="W61" s="102" t="s">
        <v>254</v>
      </c>
      <c r="X61" s="102" t="s">
        <v>254</v>
      </c>
      <c r="Y61" s="102" t="s">
        <v>254</v>
      </c>
      <c r="Z61" s="102" t="s">
        <v>273</v>
      </c>
      <c r="AA61" s="102" t="s">
        <v>254</v>
      </c>
      <c r="AB61" s="102" t="s">
        <v>254</v>
      </c>
      <c r="AC61" s="102"/>
      <c r="AD61" s="102"/>
      <c r="AE61" s="102"/>
      <c r="AF61" s="102"/>
      <c r="AG61" s="102"/>
      <c r="AH61" s="102"/>
    </row>
    <row r="62" spans="2:34" ht="18" customHeight="1" x14ac:dyDescent="0.25">
      <c r="B62" s="202"/>
      <c r="C62" s="203"/>
      <c r="D62" s="100" t="s">
        <v>28</v>
      </c>
      <c r="E62" s="188">
        <v>24</v>
      </c>
      <c r="F62" s="188">
        <v>24</v>
      </c>
      <c r="G62" s="188">
        <v>23</v>
      </c>
      <c r="H62" s="188">
        <v>23</v>
      </c>
      <c r="I62" s="188">
        <v>23</v>
      </c>
      <c r="J62" s="188">
        <v>23</v>
      </c>
      <c r="K62" s="188">
        <v>23</v>
      </c>
      <c r="L62" s="188">
        <v>0</v>
      </c>
      <c r="M62" s="188">
        <v>21</v>
      </c>
      <c r="N62" s="188">
        <v>20</v>
      </c>
      <c r="O62" s="188">
        <v>20</v>
      </c>
      <c r="P62" s="188">
        <v>21</v>
      </c>
      <c r="Q62" s="188">
        <v>21</v>
      </c>
      <c r="R62" s="188">
        <v>19</v>
      </c>
      <c r="S62" s="188">
        <v>21</v>
      </c>
      <c r="T62" s="188">
        <v>16</v>
      </c>
      <c r="U62" s="188">
        <v>16</v>
      </c>
      <c r="V62" s="188">
        <v>16</v>
      </c>
      <c r="W62" s="188">
        <v>16</v>
      </c>
      <c r="X62" s="188">
        <v>15</v>
      </c>
      <c r="Y62" s="102">
        <v>10</v>
      </c>
      <c r="Z62" s="102">
        <v>8</v>
      </c>
      <c r="AA62" s="102">
        <v>8</v>
      </c>
      <c r="AB62" s="102">
        <v>8</v>
      </c>
      <c r="AC62" s="102"/>
      <c r="AD62" s="102"/>
      <c r="AE62" s="102"/>
      <c r="AF62" s="102"/>
      <c r="AG62" s="102"/>
      <c r="AH62" s="102"/>
    </row>
    <row r="63" spans="2:34" ht="18" customHeight="1" x14ac:dyDescent="0.25">
      <c r="B63" s="202"/>
      <c r="C63" s="203"/>
      <c r="D63" s="100" t="s">
        <v>30</v>
      </c>
      <c r="E63" s="188" t="s">
        <v>241</v>
      </c>
      <c r="F63" s="188" t="s">
        <v>241</v>
      </c>
      <c r="G63" s="188" t="s">
        <v>241</v>
      </c>
      <c r="H63" s="188" t="s">
        <v>241</v>
      </c>
      <c r="I63" s="188" t="s">
        <v>241</v>
      </c>
      <c r="J63" s="188" t="s">
        <v>241</v>
      </c>
      <c r="K63" s="188" t="s">
        <v>241</v>
      </c>
      <c r="L63" s="188">
        <v>0</v>
      </c>
      <c r="M63" s="188" t="s">
        <v>241</v>
      </c>
      <c r="N63" s="188" t="s">
        <v>241</v>
      </c>
      <c r="O63" s="188" t="s">
        <v>241</v>
      </c>
      <c r="P63" s="188" t="s">
        <v>241</v>
      </c>
      <c r="Q63" s="188" t="s">
        <v>241</v>
      </c>
      <c r="R63" s="188" t="s">
        <v>241</v>
      </c>
      <c r="S63" s="188" t="s">
        <v>241</v>
      </c>
      <c r="T63" s="188" t="s">
        <v>241</v>
      </c>
      <c r="U63" s="188" t="s">
        <v>241</v>
      </c>
      <c r="V63" s="188" t="s">
        <v>241</v>
      </c>
      <c r="W63" s="188" t="s">
        <v>241</v>
      </c>
      <c r="X63" s="188" t="s">
        <v>241</v>
      </c>
      <c r="Y63" s="188" t="s">
        <v>241</v>
      </c>
      <c r="Z63" s="188" t="s">
        <v>241</v>
      </c>
      <c r="AA63" s="188" t="s">
        <v>241</v>
      </c>
      <c r="AB63" s="188" t="s">
        <v>241</v>
      </c>
      <c r="AC63" s="102"/>
      <c r="AD63" s="102"/>
      <c r="AE63" s="102"/>
      <c r="AF63" s="102"/>
      <c r="AG63" s="102"/>
      <c r="AH63" s="102"/>
    </row>
    <row r="64" spans="2:34" ht="18" customHeight="1" x14ac:dyDescent="0.25">
      <c r="B64" s="202"/>
      <c r="C64" s="203"/>
      <c r="D64" s="100" t="s">
        <v>31</v>
      </c>
      <c r="E64" s="190" t="s">
        <v>242</v>
      </c>
      <c r="F64" s="190" t="s">
        <v>242</v>
      </c>
      <c r="G64" s="190" t="s">
        <v>242</v>
      </c>
      <c r="H64" s="190" t="s">
        <v>242</v>
      </c>
      <c r="I64" s="190" t="s">
        <v>242</v>
      </c>
      <c r="J64" s="190" t="s">
        <v>242</v>
      </c>
      <c r="K64" s="190" t="s">
        <v>242</v>
      </c>
      <c r="L64" s="190">
        <v>0</v>
      </c>
      <c r="M64" s="190" t="s">
        <v>242</v>
      </c>
      <c r="N64" s="190" t="s">
        <v>242</v>
      </c>
      <c r="O64" s="190" t="s">
        <v>242</v>
      </c>
      <c r="P64" s="190" t="s">
        <v>242</v>
      </c>
      <c r="Q64" s="190" t="s">
        <v>242</v>
      </c>
      <c r="R64" s="190" t="s">
        <v>242</v>
      </c>
      <c r="S64" s="190" t="s">
        <v>242</v>
      </c>
      <c r="T64" s="190" t="s">
        <v>242</v>
      </c>
      <c r="U64" s="190" t="s">
        <v>242</v>
      </c>
      <c r="V64" s="190" t="s">
        <v>242</v>
      </c>
      <c r="W64" s="190" t="s">
        <v>242</v>
      </c>
      <c r="X64" s="190" t="s">
        <v>242</v>
      </c>
      <c r="Y64" s="190" t="s">
        <v>242</v>
      </c>
      <c r="Z64" s="190" t="s">
        <v>242</v>
      </c>
      <c r="AA64" s="190" t="s">
        <v>242</v>
      </c>
      <c r="AB64" s="190" t="s">
        <v>242</v>
      </c>
      <c r="AC64" s="102"/>
      <c r="AD64" s="102"/>
      <c r="AE64" s="102"/>
      <c r="AF64" s="102"/>
      <c r="AG64" s="102"/>
      <c r="AH64" s="102"/>
    </row>
    <row r="65" spans="2:34" ht="18" customHeight="1" thickBot="1" x14ac:dyDescent="0.3">
      <c r="B65" s="204"/>
      <c r="C65" s="205"/>
      <c r="D65" s="104" t="s">
        <v>26</v>
      </c>
      <c r="E65" s="191" t="s">
        <v>238</v>
      </c>
      <c r="F65" s="191" t="s">
        <v>238</v>
      </c>
      <c r="G65" s="191" t="s">
        <v>238</v>
      </c>
      <c r="H65" s="191" t="s">
        <v>238</v>
      </c>
      <c r="I65" s="191" t="s">
        <v>238</v>
      </c>
      <c r="J65" s="191" t="s">
        <v>238</v>
      </c>
      <c r="K65" s="191" t="s">
        <v>238</v>
      </c>
      <c r="L65" s="191">
        <v>0</v>
      </c>
      <c r="M65" s="191" t="s">
        <v>238</v>
      </c>
      <c r="N65" s="191" t="s">
        <v>238</v>
      </c>
      <c r="O65" s="191" t="s">
        <v>238</v>
      </c>
      <c r="P65" s="191" t="s">
        <v>238</v>
      </c>
      <c r="Q65" s="191" t="s">
        <v>238</v>
      </c>
      <c r="R65" s="191" t="s">
        <v>238</v>
      </c>
      <c r="S65" s="191" t="s">
        <v>238</v>
      </c>
      <c r="T65" s="191" t="s">
        <v>238</v>
      </c>
      <c r="U65" s="191" t="s">
        <v>238</v>
      </c>
      <c r="V65" s="191" t="s">
        <v>238</v>
      </c>
      <c r="W65" s="191" t="s">
        <v>238</v>
      </c>
      <c r="X65" s="191" t="s">
        <v>238</v>
      </c>
      <c r="Y65" s="191" t="s">
        <v>238</v>
      </c>
      <c r="Z65" s="191" t="s">
        <v>238</v>
      </c>
      <c r="AA65" s="191" t="s">
        <v>238</v>
      </c>
      <c r="AB65" s="191" t="s">
        <v>238</v>
      </c>
      <c r="AC65" s="105"/>
      <c r="AD65" s="105"/>
      <c r="AE65" s="105"/>
      <c r="AF65" s="105"/>
      <c r="AG65" s="105"/>
      <c r="AH65" s="105"/>
    </row>
    <row r="66" spans="2:34" ht="18" customHeight="1" x14ac:dyDescent="0.25">
      <c r="B66" s="200" t="s">
        <v>12</v>
      </c>
      <c r="C66" s="201"/>
      <c r="D66" s="67" t="s">
        <v>124</v>
      </c>
      <c r="E66" s="192" t="s">
        <v>243</v>
      </c>
      <c r="F66" s="192" t="s">
        <v>243</v>
      </c>
      <c r="G66" s="193" t="s">
        <v>243</v>
      </c>
      <c r="H66" s="193" t="s">
        <v>243</v>
      </c>
      <c r="I66" s="193" t="s">
        <v>243</v>
      </c>
      <c r="J66" s="193" t="s">
        <v>244</v>
      </c>
      <c r="K66" s="193" t="s">
        <v>244</v>
      </c>
      <c r="L66" s="193"/>
      <c r="M66" s="193" t="s">
        <v>245</v>
      </c>
      <c r="N66" s="68" t="s">
        <v>258</v>
      </c>
      <c r="O66" s="68" t="s">
        <v>258</v>
      </c>
      <c r="P66" s="68" t="s">
        <v>246</v>
      </c>
      <c r="Q66" s="68" t="s">
        <v>246</v>
      </c>
      <c r="R66" s="68" t="s">
        <v>246</v>
      </c>
      <c r="S66" s="68" t="s">
        <v>246</v>
      </c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</row>
    <row r="67" spans="2:34" ht="18" customHeight="1" x14ac:dyDescent="0.25">
      <c r="B67" s="202"/>
      <c r="C67" s="203"/>
      <c r="D67" s="70" t="s">
        <v>123</v>
      </c>
      <c r="E67" s="155">
        <v>60</v>
      </c>
      <c r="F67" s="155">
        <v>60</v>
      </c>
      <c r="G67" s="156">
        <v>58</v>
      </c>
      <c r="H67" s="156">
        <v>54</v>
      </c>
      <c r="I67" s="156">
        <v>58</v>
      </c>
      <c r="J67" s="156">
        <v>58</v>
      </c>
      <c r="K67" s="156">
        <v>56</v>
      </c>
      <c r="L67" s="156"/>
      <c r="M67" s="156">
        <v>54</v>
      </c>
      <c r="N67" s="71">
        <v>74</v>
      </c>
      <c r="O67" s="71">
        <v>93</v>
      </c>
      <c r="P67" s="71">
        <v>75</v>
      </c>
      <c r="Q67" s="71">
        <v>79</v>
      </c>
      <c r="R67" s="71">
        <v>76</v>
      </c>
      <c r="S67" s="71">
        <v>80</v>
      </c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</row>
    <row r="68" spans="2:34" ht="18" customHeight="1" x14ac:dyDescent="0.25">
      <c r="B68" s="202"/>
      <c r="C68" s="203"/>
      <c r="D68" s="70" t="s">
        <v>120</v>
      </c>
      <c r="E68" s="155" t="s">
        <v>247</v>
      </c>
      <c r="F68" s="155" t="s">
        <v>247</v>
      </c>
      <c r="G68" s="155" t="s">
        <v>247</v>
      </c>
      <c r="H68" s="156" t="s">
        <v>247</v>
      </c>
      <c r="I68" s="156" t="s">
        <v>247</v>
      </c>
      <c r="J68" s="155" t="s">
        <v>247</v>
      </c>
      <c r="K68" s="155" t="s">
        <v>247</v>
      </c>
      <c r="L68" s="155"/>
      <c r="M68" s="155" t="s">
        <v>247</v>
      </c>
      <c r="N68" s="72" t="s">
        <v>265</v>
      </c>
      <c r="O68" s="72" t="s">
        <v>265</v>
      </c>
      <c r="P68" s="72" t="s">
        <v>259</v>
      </c>
      <c r="Q68" s="72" t="s">
        <v>259</v>
      </c>
      <c r="R68" s="72" t="s">
        <v>259</v>
      </c>
      <c r="S68" s="72" t="s">
        <v>259</v>
      </c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</row>
    <row r="69" spans="2:34" ht="18" customHeight="1" x14ac:dyDescent="0.25">
      <c r="B69" s="202"/>
      <c r="C69" s="203"/>
      <c r="D69" s="70" t="s">
        <v>126</v>
      </c>
      <c r="E69" s="72">
        <v>79</v>
      </c>
      <c r="F69" s="72">
        <v>81</v>
      </c>
      <c r="G69" s="72">
        <v>68</v>
      </c>
      <c r="H69" s="71"/>
      <c r="I69" s="71"/>
      <c r="J69" s="72">
        <v>76</v>
      </c>
      <c r="K69" s="72">
        <v>69</v>
      </c>
      <c r="L69" s="72"/>
      <c r="M69" s="72">
        <v>77</v>
      </c>
      <c r="N69" s="72"/>
      <c r="O69" s="72"/>
      <c r="P69" s="72">
        <v>73</v>
      </c>
      <c r="Q69" s="72">
        <v>82</v>
      </c>
      <c r="R69" s="72">
        <v>79</v>
      </c>
      <c r="S69" s="72">
        <v>81</v>
      </c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</row>
    <row r="70" spans="2:34" ht="18" customHeight="1" x14ac:dyDescent="0.25">
      <c r="B70" s="202"/>
      <c r="C70" s="203"/>
      <c r="D70" s="134" t="s">
        <v>121</v>
      </c>
      <c r="E70" s="72"/>
      <c r="F70" s="72"/>
      <c r="G70" s="72"/>
      <c r="H70" s="71"/>
      <c r="I70" s="71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</row>
    <row r="71" spans="2:34" ht="18" customHeight="1" x14ac:dyDescent="0.25">
      <c r="B71" s="202"/>
      <c r="C71" s="203"/>
      <c r="D71" s="135" t="s">
        <v>122</v>
      </c>
      <c r="E71" s="72"/>
      <c r="F71" s="72"/>
      <c r="G71" s="72"/>
      <c r="H71" s="71"/>
      <c r="I71" s="71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</row>
    <row r="72" spans="2:34" ht="18" customHeight="1" x14ac:dyDescent="0.25">
      <c r="B72" s="202"/>
      <c r="C72" s="203"/>
      <c r="D72" s="70" t="s">
        <v>125</v>
      </c>
      <c r="E72" s="72"/>
      <c r="F72" s="72"/>
      <c r="G72" s="72"/>
      <c r="H72" s="71"/>
      <c r="I72" s="71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</row>
    <row r="73" spans="2:34" ht="18" customHeight="1" x14ac:dyDescent="0.25">
      <c r="B73" s="202"/>
      <c r="C73" s="203"/>
      <c r="D73" s="70" t="s">
        <v>127</v>
      </c>
      <c r="E73" s="72"/>
      <c r="F73" s="72"/>
      <c r="G73" s="72"/>
      <c r="H73" s="71"/>
      <c r="I73" s="71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</row>
    <row r="74" spans="2:34" ht="18" customHeight="1" x14ac:dyDescent="0.25">
      <c r="B74" s="202"/>
      <c r="C74" s="203"/>
      <c r="D74" s="70" t="s">
        <v>128</v>
      </c>
      <c r="E74" s="72"/>
      <c r="F74" s="72"/>
      <c r="G74" s="72"/>
      <c r="H74" s="71"/>
      <c r="I74" s="71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</row>
    <row r="75" spans="2:34" ht="18" customHeight="1" thickBot="1" x14ac:dyDescent="0.3">
      <c r="B75" s="202"/>
      <c r="C75" s="203"/>
      <c r="D75" s="70" t="s">
        <v>129</v>
      </c>
      <c r="E75" s="72"/>
      <c r="F75" s="72"/>
      <c r="G75" s="72"/>
      <c r="H75" s="71"/>
      <c r="I75" s="71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</row>
    <row r="76" spans="2:34" ht="18" customHeight="1" x14ac:dyDescent="0.25">
      <c r="B76" s="200" t="s">
        <v>13</v>
      </c>
      <c r="C76" s="201"/>
      <c r="D76" s="106" t="s">
        <v>53</v>
      </c>
      <c r="E76" s="11">
        <v>260000</v>
      </c>
      <c r="F76" s="12">
        <v>1500000</v>
      </c>
      <c r="G76" s="13">
        <v>8560000</v>
      </c>
      <c r="H76" s="13">
        <v>94381740</v>
      </c>
      <c r="I76" s="12">
        <v>151945303</v>
      </c>
      <c r="J76" s="13">
        <v>74793000</v>
      </c>
      <c r="K76" s="13">
        <v>7000000</v>
      </c>
      <c r="L76" s="13">
        <v>0</v>
      </c>
      <c r="M76" s="13">
        <v>620000</v>
      </c>
      <c r="N76" s="13">
        <v>1185000</v>
      </c>
      <c r="O76" s="13">
        <v>15100000</v>
      </c>
      <c r="P76" s="13">
        <v>752219</v>
      </c>
      <c r="Q76" s="13">
        <v>330700</v>
      </c>
      <c r="R76" s="13">
        <v>0</v>
      </c>
      <c r="S76" s="13">
        <v>12321586</v>
      </c>
      <c r="T76" s="13">
        <v>2383761</v>
      </c>
      <c r="U76" s="13">
        <v>200921</v>
      </c>
      <c r="V76" s="13">
        <v>750741</v>
      </c>
      <c r="W76" s="13">
        <v>7514721</v>
      </c>
      <c r="X76" s="13">
        <v>1751358</v>
      </c>
      <c r="Y76" s="13">
        <v>369305</v>
      </c>
      <c r="Z76" s="13">
        <v>1370000</v>
      </c>
      <c r="AA76" s="13">
        <v>200000</v>
      </c>
      <c r="AB76" s="13">
        <v>3121000</v>
      </c>
      <c r="AC76" s="13"/>
      <c r="AD76" s="13"/>
      <c r="AE76" s="13"/>
      <c r="AF76" s="13"/>
      <c r="AG76" s="13"/>
      <c r="AH76" s="13"/>
    </row>
    <row r="77" spans="2:34" ht="18" customHeight="1" x14ac:dyDescent="0.25">
      <c r="B77" s="202"/>
      <c r="C77" s="203"/>
      <c r="D77" s="107" t="s">
        <v>14</v>
      </c>
      <c r="E77" s="194">
        <v>21</v>
      </c>
      <c r="F77" s="195">
        <v>23</v>
      </c>
      <c r="G77" s="196">
        <v>23</v>
      </c>
      <c r="H77" s="196">
        <v>23</v>
      </c>
      <c r="I77" s="195">
        <v>31</v>
      </c>
      <c r="J77" s="196">
        <v>22</v>
      </c>
      <c r="K77" s="196">
        <v>12</v>
      </c>
      <c r="L77" s="196">
        <v>0</v>
      </c>
      <c r="M77" s="196">
        <v>23</v>
      </c>
      <c r="N77" s="196">
        <v>19</v>
      </c>
      <c r="O77" s="196">
        <v>13</v>
      </c>
      <c r="P77" s="196">
        <v>24</v>
      </c>
      <c r="Q77" s="196">
        <v>27</v>
      </c>
      <c r="R77" s="196">
        <v>0</v>
      </c>
      <c r="S77" s="196">
        <v>27</v>
      </c>
      <c r="T77" s="196">
        <v>15</v>
      </c>
      <c r="U77" s="196">
        <v>17</v>
      </c>
      <c r="V77" s="196">
        <v>10</v>
      </c>
      <c r="W77" s="196">
        <v>10</v>
      </c>
      <c r="X77" s="196">
        <v>13</v>
      </c>
      <c r="Y77" s="16">
        <v>6</v>
      </c>
      <c r="Z77" s="16">
        <v>5</v>
      </c>
      <c r="AA77" s="16">
        <v>7</v>
      </c>
      <c r="AB77" s="16">
        <v>6</v>
      </c>
      <c r="AC77" s="16"/>
      <c r="AD77" s="16"/>
      <c r="AE77" s="16"/>
      <c r="AF77" s="16"/>
      <c r="AG77" s="16"/>
      <c r="AH77" s="16"/>
    </row>
    <row r="78" spans="2:34" ht="18" customHeight="1" x14ac:dyDescent="0.25">
      <c r="B78" s="202"/>
      <c r="C78" s="203"/>
      <c r="D78" s="107" t="s">
        <v>54</v>
      </c>
      <c r="E78" s="14">
        <v>117650000</v>
      </c>
      <c r="F78" s="15">
        <v>140000000</v>
      </c>
      <c r="G78" s="16">
        <v>100200000</v>
      </c>
      <c r="H78" s="16">
        <v>143650000</v>
      </c>
      <c r="I78" s="15">
        <v>157000000</v>
      </c>
      <c r="J78" s="196">
        <v>99400000</v>
      </c>
      <c r="K78" s="16">
        <v>80205000</v>
      </c>
      <c r="L78" s="16">
        <v>0</v>
      </c>
      <c r="M78" s="16">
        <v>99600000</v>
      </c>
      <c r="N78" s="16">
        <v>76995000</v>
      </c>
      <c r="O78" s="16">
        <v>62590000</v>
      </c>
      <c r="P78" s="16">
        <v>101500000</v>
      </c>
      <c r="Q78" s="16">
        <v>97000000</v>
      </c>
      <c r="R78" s="16">
        <v>0</v>
      </c>
      <c r="S78" s="16">
        <v>113900000</v>
      </c>
      <c r="T78" s="16">
        <v>67900000</v>
      </c>
      <c r="U78" s="16">
        <v>69900000</v>
      </c>
      <c r="V78" s="16">
        <v>45000000</v>
      </c>
      <c r="W78" s="16">
        <v>41500000</v>
      </c>
      <c r="X78" s="16">
        <v>37000000</v>
      </c>
      <c r="Y78" s="16">
        <v>25000000</v>
      </c>
      <c r="Z78" s="16">
        <v>20000000</v>
      </c>
      <c r="AA78" s="16">
        <v>23000000</v>
      </c>
      <c r="AB78" s="16">
        <v>21500000</v>
      </c>
      <c r="AC78" s="16"/>
      <c r="AD78" s="16"/>
      <c r="AE78" s="16"/>
      <c r="AF78" s="16"/>
      <c r="AG78" s="16"/>
      <c r="AH78" s="16"/>
    </row>
    <row r="79" spans="2:34" ht="18" customHeight="1" x14ac:dyDescent="0.25">
      <c r="B79" s="202"/>
      <c r="C79" s="203"/>
      <c r="D79" s="107" t="s">
        <v>55</v>
      </c>
      <c r="E79" s="14">
        <v>17500000</v>
      </c>
      <c r="F79" s="15">
        <v>14000000</v>
      </c>
      <c r="G79" s="16">
        <v>18000000</v>
      </c>
      <c r="H79" s="16">
        <v>15000000</v>
      </c>
      <c r="I79" s="15">
        <v>10000000</v>
      </c>
      <c r="J79" s="16">
        <v>10000000</v>
      </c>
      <c r="K79" s="16">
        <v>20000000</v>
      </c>
      <c r="L79" s="16">
        <v>0</v>
      </c>
      <c r="M79" s="16">
        <v>10000000</v>
      </c>
      <c r="N79" s="16">
        <v>12580000</v>
      </c>
      <c r="O79" s="16">
        <v>10000000</v>
      </c>
      <c r="P79" s="16">
        <v>10000000</v>
      </c>
      <c r="Q79" s="16">
        <v>10000000</v>
      </c>
      <c r="R79" s="16">
        <v>0</v>
      </c>
      <c r="S79" s="16">
        <v>10000000</v>
      </c>
      <c r="T79" s="16">
        <v>7500000</v>
      </c>
      <c r="U79" s="16">
        <v>7500000</v>
      </c>
      <c r="V79" s="16">
        <v>10000000</v>
      </c>
      <c r="W79" s="16">
        <v>8000000</v>
      </c>
      <c r="X79" s="16">
        <v>5000000</v>
      </c>
      <c r="Y79" s="16">
        <v>7000000</v>
      </c>
      <c r="Z79" s="16">
        <v>4000000</v>
      </c>
      <c r="AA79" s="16">
        <v>6000000</v>
      </c>
      <c r="AB79" s="16">
        <v>10000000</v>
      </c>
      <c r="AC79" s="16"/>
      <c r="AD79" s="16"/>
      <c r="AE79" s="16"/>
      <c r="AF79" s="16"/>
      <c r="AG79" s="16"/>
      <c r="AH79" s="16"/>
    </row>
    <row r="80" spans="2:34" ht="18" customHeight="1" x14ac:dyDescent="0.25">
      <c r="B80" s="202"/>
      <c r="C80" s="203"/>
      <c r="D80" s="107" t="s">
        <v>56</v>
      </c>
      <c r="E80" s="14">
        <v>1000000</v>
      </c>
      <c r="F80" s="15">
        <v>1500000</v>
      </c>
      <c r="G80" s="16">
        <v>1700000</v>
      </c>
      <c r="H80" s="16">
        <v>2000000</v>
      </c>
      <c r="I80" s="15">
        <v>2000000</v>
      </c>
      <c r="J80" s="16">
        <v>1400000</v>
      </c>
      <c r="K80" s="16">
        <v>1800000</v>
      </c>
      <c r="L80" s="16">
        <v>0</v>
      </c>
      <c r="M80" s="16">
        <v>900000</v>
      </c>
      <c r="N80" s="16">
        <v>1700000</v>
      </c>
      <c r="O80" s="16">
        <v>2000000</v>
      </c>
      <c r="P80" s="16">
        <v>1000000</v>
      </c>
      <c r="Q80" s="16">
        <v>1000000</v>
      </c>
      <c r="R80" s="16">
        <v>0</v>
      </c>
      <c r="S80" s="16">
        <v>1000000</v>
      </c>
      <c r="T80" s="16">
        <v>2000000</v>
      </c>
      <c r="U80" s="16">
        <v>2000000</v>
      </c>
      <c r="V80" s="16">
        <v>1500000</v>
      </c>
      <c r="W80" s="16">
        <v>2500000</v>
      </c>
      <c r="X80" s="16">
        <v>500000</v>
      </c>
      <c r="Y80" s="16">
        <v>2500000</v>
      </c>
      <c r="Z80" s="16">
        <v>4000000</v>
      </c>
      <c r="AA80" s="16">
        <v>1000000</v>
      </c>
      <c r="AB80" s="16">
        <v>3500000</v>
      </c>
      <c r="AC80" s="16"/>
      <c r="AD80" s="16"/>
      <c r="AE80" s="16"/>
      <c r="AF80" s="16"/>
      <c r="AG80" s="16"/>
      <c r="AH80" s="16"/>
    </row>
    <row r="81" spans="2:34" ht="18" customHeight="1" x14ac:dyDescent="0.25">
      <c r="B81" s="202"/>
      <c r="C81" s="203"/>
      <c r="D81" s="107" t="s">
        <v>57</v>
      </c>
      <c r="E81" s="17">
        <f t="shared" ref="E81:L81" si="28">E78/E77</f>
        <v>5602380.9523809524</v>
      </c>
      <c r="F81" s="18">
        <f t="shared" si="28"/>
        <v>6086956.5217391308</v>
      </c>
      <c r="G81" s="18">
        <f t="shared" si="28"/>
        <v>4356521.7391304346</v>
      </c>
      <c r="H81" s="18">
        <f t="shared" si="28"/>
        <v>6245652.1739130439</v>
      </c>
      <c r="I81" s="18">
        <f t="shared" si="28"/>
        <v>5064516.1290322579</v>
      </c>
      <c r="J81" s="18">
        <f t="shared" si="28"/>
        <v>4518181.8181818184</v>
      </c>
      <c r="K81" s="18">
        <f t="shared" si="28"/>
        <v>6683750</v>
      </c>
      <c r="L81" s="18" t="e">
        <f t="shared" si="28"/>
        <v>#DIV/0!</v>
      </c>
      <c r="M81" s="18">
        <f t="shared" ref="M81:X81" si="29">M78/M77</f>
        <v>4330434.7826086953</v>
      </c>
      <c r="N81" s="18">
        <f t="shared" si="29"/>
        <v>4052368.4210526315</v>
      </c>
      <c r="O81" s="18">
        <f t="shared" si="29"/>
        <v>4814615.384615385</v>
      </c>
      <c r="P81" s="18">
        <f t="shared" si="29"/>
        <v>4229166.666666667</v>
      </c>
      <c r="Q81" s="18">
        <f t="shared" si="29"/>
        <v>3592592.5925925928</v>
      </c>
      <c r="R81" s="18" t="e">
        <f t="shared" si="29"/>
        <v>#DIV/0!</v>
      </c>
      <c r="S81" s="18">
        <f t="shared" si="29"/>
        <v>4218518.5185185187</v>
      </c>
      <c r="T81" s="18">
        <f t="shared" si="29"/>
        <v>4526666.666666667</v>
      </c>
      <c r="U81" s="18">
        <f t="shared" si="29"/>
        <v>4111764.7058823528</v>
      </c>
      <c r="V81" s="18">
        <f t="shared" si="29"/>
        <v>4500000</v>
      </c>
      <c r="W81" s="18">
        <f t="shared" si="29"/>
        <v>4150000</v>
      </c>
      <c r="X81" s="18">
        <f t="shared" si="29"/>
        <v>2846153.846153846</v>
      </c>
      <c r="Y81" s="18">
        <f t="shared" ref="Y81:AH81" si="30">Y78/Y77</f>
        <v>4166666.6666666665</v>
      </c>
      <c r="Z81" s="18">
        <f t="shared" si="30"/>
        <v>4000000</v>
      </c>
      <c r="AA81" s="18">
        <f t="shared" si="30"/>
        <v>3285714.2857142859</v>
      </c>
      <c r="AB81" s="18">
        <f t="shared" si="30"/>
        <v>3583333.3333333335</v>
      </c>
      <c r="AC81" s="18" t="e">
        <f t="shared" si="30"/>
        <v>#DIV/0!</v>
      </c>
      <c r="AD81" s="18" t="e">
        <f t="shared" si="30"/>
        <v>#DIV/0!</v>
      </c>
      <c r="AE81" s="18" t="e">
        <f t="shared" si="30"/>
        <v>#DIV/0!</v>
      </c>
      <c r="AF81" s="18" t="e">
        <f t="shared" si="30"/>
        <v>#DIV/0!</v>
      </c>
      <c r="AG81" s="18" t="e">
        <f t="shared" si="30"/>
        <v>#DIV/0!</v>
      </c>
      <c r="AH81" s="18" t="e">
        <f t="shared" si="30"/>
        <v>#DIV/0!</v>
      </c>
    </row>
    <row r="82" spans="2:34" ht="18" customHeight="1" x14ac:dyDescent="0.25">
      <c r="B82" s="202"/>
      <c r="C82" s="203"/>
      <c r="D82" s="107" t="s">
        <v>27</v>
      </c>
      <c r="E82" s="194" t="s">
        <v>170</v>
      </c>
      <c r="F82" s="194" t="s">
        <v>170</v>
      </c>
      <c r="G82" s="194" t="s">
        <v>170</v>
      </c>
      <c r="H82" s="194" t="s">
        <v>170</v>
      </c>
      <c r="I82" s="194" t="s">
        <v>170</v>
      </c>
      <c r="J82" s="194" t="s">
        <v>170</v>
      </c>
      <c r="K82" s="194" t="s">
        <v>170</v>
      </c>
      <c r="L82" s="194">
        <v>0</v>
      </c>
      <c r="M82" s="194" t="s">
        <v>170</v>
      </c>
      <c r="N82" s="194" t="s">
        <v>170</v>
      </c>
      <c r="O82" s="194" t="s">
        <v>170</v>
      </c>
      <c r="P82" s="194" t="s">
        <v>170</v>
      </c>
      <c r="Q82" s="194" t="s">
        <v>170</v>
      </c>
      <c r="R82" s="194">
        <v>0</v>
      </c>
      <c r="S82" s="194" t="s">
        <v>170</v>
      </c>
      <c r="T82" s="194" t="s">
        <v>170</v>
      </c>
      <c r="U82" s="194" t="s">
        <v>170</v>
      </c>
      <c r="V82" s="194" t="s">
        <v>170</v>
      </c>
      <c r="W82" s="194" t="s">
        <v>170</v>
      </c>
      <c r="X82" s="194" t="s">
        <v>170</v>
      </c>
      <c r="Y82" s="16" t="s">
        <v>170</v>
      </c>
      <c r="Z82" s="194" t="s">
        <v>170</v>
      </c>
      <c r="AA82" s="16" t="s">
        <v>170</v>
      </c>
      <c r="AB82" s="194" t="s">
        <v>170</v>
      </c>
      <c r="AC82" s="16"/>
      <c r="AD82" s="16"/>
      <c r="AE82" s="16"/>
      <c r="AF82" s="16"/>
      <c r="AG82" s="16"/>
      <c r="AH82" s="16"/>
    </row>
    <row r="83" spans="2:34" ht="18" customHeight="1" x14ac:dyDescent="0.25">
      <c r="B83" s="202"/>
      <c r="C83" s="203"/>
      <c r="D83" s="107" t="s">
        <v>65</v>
      </c>
      <c r="E83" s="194">
        <v>8</v>
      </c>
      <c r="F83" s="195">
        <v>11</v>
      </c>
      <c r="G83" s="196">
        <v>11</v>
      </c>
      <c r="H83" s="196">
        <v>11</v>
      </c>
      <c r="I83" s="195">
        <v>10</v>
      </c>
      <c r="J83" s="196">
        <v>9</v>
      </c>
      <c r="K83" s="196">
        <v>11</v>
      </c>
      <c r="L83" s="196">
        <v>0</v>
      </c>
      <c r="M83" s="196">
        <v>8</v>
      </c>
      <c r="N83" s="196">
        <v>7</v>
      </c>
      <c r="O83" s="196">
        <v>9</v>
      </c>
      <c r="P83" s="196">
        <v>10</v>
      </c>
      <c r="Q83" s="196">
        <v>9</v>
      </c>
      <c r="R83" s="196">
        <v>0</v>
      </c>
      <c r="S83" s="196">
        <v>7</v>
      </c>
      <c r="T83" s="196">
        <v>10</v>
      </c>
      <c r="U83" s="196">
        <v>8</v>
      </c>
      <c r="V83" s="196">
        <v>9</v>
      </c>
      <c r="W83" s="196">
        <v>9</v>
      </c>
      <c r="X83" s="196">
        <v>8</v>
      </c>
      <c r="Y83" s="16">
        <v>9</v>
      </c>
      <c r="Z83" s="16">
        <v>8</v>
      </c>
      <c r="AA83" s="16">
        <v>9</v>
      </c>
      <c r="AB83" s="16">
        <v>9</v>
      </c>
      <c r="AC83" s="16"/>
      <c r="AD83" s="16"/>
      <c r="AE83" s="16"/>
      <c r="AF83" s="16"/>
      <c r="AG83" s="16"/>
      <c r="AH83" s="16"/>
    </row>
    <row r="84" spans="2:34" ht="18" customHeight="1" x14ac:dyDescent="0.25">
      <c r="B84" s="202"/>
      <c r="C84" s="203"/>
      <c r="D84" s="107" t="s">
        <v>90</v>
      </c>
      <c r="E84" s="197">
        <v>0.22</v>
      </c>
      <c r="F84" s="197">
        <v>0.22</v>
      </c>
      <c r="G84" s="197">
        <v>0.22</v>
      </c>
      <c r="H84" s="198">
        <v>0.2</v>
      </c>
      <c r="I84" s="198">
        <v>0.2</v>
      </c>
      <c r="J84" s="198">
        <v>0.22</v>
      </c>
      <c r="K84" s="198">
        <v>0.22</v>
      </c>
      <c r="L84" s="198">
        <v>0</v>
      </c>
      <c r="M84" s="198">
        <v>0.22</v>
      </c>
      <c r="N84" s="198">
        <v>0.22</v>
      </c>
      <c r="O84" s="198">
        <v>0.22</v>
      </c>
      <c r="P84" s="198">
        <v>0.22</v>
      </c>
      <c r="Q84" s="198">
        <v>0.22</v>
      </c>
      <c r="R84" s="198">
        <v>0.22</v>
      </c>
      <c r="S84" s="198">
        <v>0.22</v>
      </c>
      <c r="T84" s="198">
        <v>0.22</v>
      </c>
      <c r="U84" s="198">
        <v>0.22</v>
      </c>
      <c r="V84" s="198">
        <v>0.22</v>
      </c>
      <c r="W84" s="198">
        <v>0.22</v>
      </c>
      <c r="X84" s="198">
        <v>0.22</v>
      </c>
      <c r="Y84" s="198">
        <v>0.22</v>
      </c>
      <c r="Z84" s="198">
        <v>0.24</v>
      </c>
      <c r="AA84" s="198">
        <v>0.24</v>
      </c>
      <c r="AB84" s="198">
        <v>0.24</v>
      </c>
      <c r="AC84" s="16"/>
      <c r="AD84" s="16"/>
      <c r="AE84" s="16"/>
      <c r="AF84" s="16"/>
      <c r="AG84" s="16"/>
      <c r="AH84" s="16"/>
    </row>
    <row r="85" spans="2:34" ht="18" customHeight="1" x14ac:dyDescent="0.25">
      <c r="B85" s="202"/>
      <c r="C85" s="203"/>
      <c r="D85" s="107" t="s">
        <v>100</v>
      </c>
      <c r="E85" s="197">
        <v>1</v>
      </c>
      <c r="F85" s="197">
        <v>1</v>
      </c>
      <c r="G85" s="197">
        <v>1</v>
      </c>
      <c r="H85" s="197">
        <v>1</v>
      </c>
      <c r="I85" s="197">
        <v>1</v>
      </c>
      <c r="J85" s="197">
        <v>1</v>
      </c>
      <c r="K85" s="197">
        <v>1</v>
      </c>
      <c r="L85" s="197">
        <v>0</v>
      </c>
      <c r="M85" s="197">
        <v>1</v>
      </c>
      <c r="N85" s="197">
        <v>1</v>
      </c>
      <c r="O85" s="197">
        <v>1</v>
      </c>
      <c r="P85" s="198">
        <v>1</v>
      </c>
      <c r="Q85" s="198">
        <v>1</v>
      </c>
      <c r="R85" s="196">
        <v>0</v>
      </c>
      <c r="S85" s="198">
        <v>1</v>
      </c>
      <c r="T85" s="198">
        <v>1</v>
      </c>
      <c r="U85" s="198">
        <v>1</v>
      </c>
      <c r="V85" s="196"/>
      <c r="W85" s="196"/>
      <c r="X85" s="196"/>
      <c r="Y85" s="16"/>
      <c r="Z85" s="16"/>
      <c r="AA85" s="16"/>
      <c r="AB85" s="16"/>
      <c r="AC85" s="16"/>
      <c r="AD85" s="16"/>
      <c r="AE85" s="16"/>
      <c r="AF85" s="16"/>
      <c r="AG85" s="16"/>
      <c r="AH85" s="16"/>
    </row>
    <row r="86" spans="2:34" ht="18" customHeight="1" x14ac:dyDescent="0.25">
      <c r="B86" s="202"/>
      <c r="C86" s="203"/>
      <c r="D86" s="107" t="s">
        <v>91</v>
      </c>
      <c r="E86" s="14">
        <v>7530000</v>
      </c>
      <c r="F86" s="15">
        <v>8568000</v>
      </c>
      <c r="G86" s="16">
        <v>6163000</v>
      </c>
      <c r="H86" s="16">
        <v>9025000</v>
      </c>
      <c r="I86" s="15">
        <v>8856100</v>
      </c>
      <c r="J86" s="16">
        <v>5697500</v>
      </c>
      <c r="K86" s="16">
        <v>6466000</v>
      </c>
      <c r="L86" s="16">
        <v>0</v>
      </c>
      <c r="M86" s="16">
        <v>5008000</v>
      </c>
      <c r="N86" s="16">
        <v>4806000</v>
      </c>
      <c r="O86" s="16">
        <v>5158000</v>
      </c>
      <c r="P86" s="16">
        <v>4994000</v>
      </c>
      <c r="Q86" s="16">
        <v>4430000</v>
      </c>
      <c r="R86" s="16">
        <v>3473500</v>
      </c>
      <c r="S86" s="16">
        <v>5794500</v>
      </c>
      <c r="T86" s="16">
        <v>3192311</v>
      </c>
      <c r="U86" s="16">
        <v>2958525</v>
      </c>
      <c r="V86" s="16">
        <v>1692750</v>
      </c>
      <c r="W86" s="16">
        <v>2030300</v>
      </c>
      <c r="X86" s="16">
        <v>980000</v>
      </c>
      <c r="Y86" s="16">
        <v>708570</v>
      </c>
      <c r="Z86" s="16">
        <v>650000</v>
      </c>
      <c r="AA86" s="16">
        <v>690000</v>
      </c>
      <c r="AB86" s="16">
        <v>734000</v>
      </c>
      <c r="AC86" s="16"/>
      <c r="AD86" s="16"/>
      <c r="AE86" s="16"/>
      <c r="AF86" s="16"/>
      <c r="AG86" s="16"/>
      <c r="AH86" s="16"/>
    </row>
    <row r="87" spans="2:34" ht="18" customHeight="1" thickBot="1" x14ac:dyDescent="0.3">
      <c r="B87" s="204"/>
      <c r="C87" s="205"/>
      <c r="D87" s="108" t="s">
        <v>62</v>
      </c>
      <c r="E87" s="19">
        <v>0</v>
      </c>
      <c r="F87" s="20">
        <v>0</v>
      </c>
      <c r="G87" s="21">
        <v>0</v>
      </c>
      <c r="H87" s="21">
        <v>0</v>
      </c>
      <c r="I87" s="22">
        <v>0</v>
      </c>
      <c r="J87" s="21">
        <v>135000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/>
      <c r="Q87" s="21">
        <v>0</v>
      </c>
      <c r="R87" s="21">
        <v>11250</v>
      </c>
      <c r="S87" s="21">
        <v>0</v>
      </c>
      <c r="T87" s="21"/>
      <c r="U87" s="21"/>
      <c r="V87" s="21"/>
      <c r="W87" s="21"/>
      <c r="X87" s="21"/>
      <c r="Y87" s="21"/>
      <c r="Z87" s="21">
        <v>0</v>
      </c>
      <c r="AA87" s="21"/>
      <c r="AB87" s="21"/>
      <c r="AC87" s="21"/>
      <c r="AD87" s="21"/>
      <c r="AE87" s="21"/>
      <c r="AF87" s="21"/>
      <c r="AG87" s="21"/>
      <c r="AH87" s="21"/>
    </row>
    <row r="88" spans="2:34" ht="18" customHeight="1" x14ac:dyDescent="0.25">
      <c r="B88" s="200" t="s">
        <v>37</v>
      </c>
      <c r="C88" s="201"/>
      <c r="D88" s="109" t="s">
        <v>101</v>
      </c>
      <c r="E88" s="199" t="s">
        <v>248</v>
      </c>
      <c r="F88" s="199" t="s">
        <v>248</v>
      </c>
      <c r="G88" s="199" t="s">
        <v>248</v>
      </c>
      <c r="H88" s="199" t="s">
        <v>248</v>
      </c>
      <c r="I88" s="199" t="s">
        <v>248</v>
      </c>
      <c r="J88" s="199" t="s">
        <v>248</v>
      </c>
      <c r="K88" s="199" t="s">
        <v>248</v>
      </c>
      <c r="L88" s="199" t="s">
        <v>248</v>
      </c>
      <c r="M88" s="199" t="s">
        <v>248</v>
      </c>
      <c r="N88" s="199" t="s">
        <v>248</v>
      </c>
      <c r="O88" s="199" t="s">
        <v>248</v>
      </c>
      <c r="P88" s="199" t="s">
        <v>248</v>
      </c>
      <c r="Q88" s="199" t="s">
        <v>248</v>
      </c>
      <c r="R88" s="199" t="s">
        <v>248</v>
      </c>
      <c r="S88" s="199" t="s">
        <v>248</v>
      </c>
      <c r="T88" s="199" t="s">
        <v>248</v>
      </c>
      <c r="U88" s="199" t="s">
        <v>248</v>
      </c>
      <c r="V88" s="199" t="s">
        <v>248</v>
      </c>
      <c r="W88" s="199" t="s">
        <v>248</v>
      </c>
      <c r="X88" s="199" t="s">
        <v>248</v>
      </c>
      <c r="Y88" s="26"/>
      <c r="Z88" s="26"/>
      <c r="AA88" s="26"/>
      <c r="AB88" s="26"/>
      <c r="AC88" s="26"/>
      <c r="AD88" s="26"/>
      <c r="AE88" s="26"/>
      <c r="AF88" s="26"/>
      <c r="AG88" s="26"/>
      <c r="AH88" s="26"/>
    </row>
    <row r="89" spans="2:34" ht="18" customHeight="1" x14ac:dyDescent="0.4">
      <c r="B89" s="202"/>
      <c r="C89" s="203"/>
      <c r="D89" s="110" t="s">
        <v>29</v>
      </c>
      <c r="E89" s="111">
        <v>1</v>
      </c>
      <c r="F89" s="112">
        <v>1</v>
      </c>
      <c r="G89" s="113">
        <v>1</v>
      </c>
      <c r="H89" s="113">
        <v>1</v>
      </c>
      <c r="I89" s="113">
        <v>1</v>
      </c>
      <c r="J89" s="113">
        <v>1</v>
      </c>
      <c r="K89" s="113">
        <v>1</v>
      </c>
      <c r="L89" s="113"/>
      <c r="M89" s="113">
        <v>1</v>
      </c>
      <c r="N89" s="113">
        <v>1</v>
      </c>
      <c r="O89" s="113">
        <v>1</v>
      </c>
      <c r="P89" s="113"/>
      <c r="Q89" s="113">
        <v>1</v>
      </c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</row>
    <row r="90" spans="2:34" ht="18" customHeight="1" thickBot="1" x14ac:dyDescent="0.3">
      <c r="B90" s="202"/>
      <c r="C90" s="203"/>
      <c r="D90" s="114" t="s">
        <v>66</v>
      </c>
      <c r="E90" s="23">
        <f>E91+E99+E107</f>
        <v>185000000</v>
      </c>
      <c r="F90" s="24">
        <f t="shared" ref="F90:L90" si="31">F91+F99+F107</f>
        <v>220000000</v>
      </c>
      <c r="G90" s="25">
        <f t="shared" si="31"/>
        <v>140000000</v>
      </c>
      <c r="H90" s="25">
        <f t="shared" si="31"/>
        <v>13000000</v>
      </c>
      <c r="I90" s="25">
        <f t="shared" si="31"/>
        <v>206400000</v>
      </c>
      <c r="J90" s="25">
        <f t="shared" si="31"/>
        <v>160000000</v>
      </c>
      <c r="K90" s="25">
        <f t="shared" si="31"/>
        <v>170000000</v>
      </c>
      <c r="L90" s="25">
        <f t="shared" si="31"/>
        <v>0</v>
      </c>
      <c r="M90" s="25">
        <f t="shared" ref="M90:X90" si="32">M91+M99+M107</f>
        <v>190000000</v>
      </c>
      <c r="N90" s="25">
        <f t="shared" si="32"/>
        <v>200000000</v>
      </c>
      <c r="O90" s="25">
        <f t="shared" si="32"/>
        <v>2300000</v>
      </c>
      <c r="P90" s="25">
        <f t="shared" si="32"/>
        <v>0</v>
      </c>
      <c r="Q90" s="25">
        <f t="shared" si="32"/>
        <v>190000000</v>
      </c>
      <c r="R90" s="25">
        <f t="shared" si="32"/>
        <v>0</v>
      </c>
      <c r="S90" s="25">
        <f t="shared" si="32"/>
        <v>0</v>
      </c>
      <c r="T90" s="25">
        <f t="shared" si="32"/>
        <v>0</v>
      </c>
      <c r="U90" s="25">
        <f t="shared" si="32"/>
        <v>0</v>
      </c>
      <c r="V90" s="25">
        <f t="shared" si="32"/>
        <v>0</v>
      </c>
      <c r="W90" s="25">
        <f t="shared" si="32"/>
        <v>0</v>
      </c>
      <c r="X90" s="25">
        <f t="shared" si="32"/>
        <v>0</v>
      </c>
      <c r="Y90" s="25">
        <f t="shared" ref="Y90:AH90" si="33">Y91+Y99+Y107</f>
        <v>0</v>
      </c>
      <c r="Z90" s="25">
        <f t="shared" si="33"/>
        <v>0</v>
      </c>
      <c r="AA90" s="25">
        <f t="shared" si="33"/>
        <v>0</v>
      </c>
      <c r="AB90" s="25">
        <f t="shared" si="33"/>
        <v>0</v>
      </c>
      <c r="AC90" s="25">
        <f t="shared" si="33"/>
        <v>0</v>
      </c>
      <c r="AD90" s="25">
        <f t="shared" si="33"/>
        <v>0</v>
      </c>
      <c r="AE90" s="25">
        <f t="shared" si="33"/>
        <v>0</v>
      </c>
      <c r="AF90" s="25">
        <f t="shared" si="33"/>
        <v>0</v>
      </c>
      <c r="AG90" s="25">
        <f t="shared" si="33"/>
        <v>0</v>
      </c>
      <c r="AH90" s="25">
        <f t="shared" si="33"/>
        <v>0</v>
      </c>
    </row>
    <row r="91" spans="2:34" ht="18" customHeight="1" x14ac:dyDescent="0.4">
      <c r="B91" s="202"/>
      <c r="C91" s="203"/>
      <c r="D91" s="115" t="s">
        <v>50</v>
      </c>
      <c r="E91" s="26">
        <v>185000000</v>
      </c>
      <c r="F91" s="27">
        <v>220000000</v>
      </c>
      <c r="G91" s="28">
        <v>140000000</v>
      </c>
      <c r="H91" s="26">
        <v>13000000</v>
      </c>
      <c r="I91" s="28">
        <v>206400000</v>
      </c>
      <c r="J91" s="26">
        <v>160000000</v>
      </c>
      <c r="K91" s="26">
        <v>170000000</v>
      </c>
      <c r="L91" s="26"/>
      <c r="M91" s="26">
        <v>190000000</v>
      </c>
      <c r="N91" s="26">
        <v>200000000</v>
      </c>
      <c r="O91" s="26">
        <v>2300000</v>
      </c>
      <c r="P91" s="26"/>
      <c r="Q91" s="26">
        <v>190000000</v>
      </c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</row>
    <row r="92" spans="2:34" ht="18" customHeight="1" x14ac:dyDescent="0.25">
      <c r="B92" s="202"/>
      <c r="C92" s="203"/>
      <c r="D92" s="110" t="s">
        <v>102</v>
      </c>
      <c r="E92" s="31" t="s">
        <v>249</v>
      </c>
      <c r="F92" s="31" t="s">
        <v>249</v>
      </c>
      <c r="G92" s="31" t="s">
        <v>249</v>
      </c>
      <c r="H92" s="31" t="s">
        <v>249</v>
      </c>
      <c r="I92" s="31" t="s">
        <v>249</v>
      </c>
      <c r="J92" s="31" t="s">
        <v>249</v>
      </c>
      <c r="K92" s="31" t="s">
        <v>249</v>
      </c>
      <c r="L92" s="31"/>
      <c r="M92" s="31" t="s">
        <v>249</v>
      </c>
      <c r="N92" s="31" t="s">
        <v>295</v>
      </c>
      <c r="O92" s="31" t="s">
        <v>295</v>
      </c>
      <c r="P92" s="32"/>
      <c r="Q92" s="32" t="s">
        <v>297</v>
      </c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</row>
    <row r="93" spans="2:34" ht="18" customHeight="1" x14ac:dyDescent="0.4">
      <c r="B93" s="202"/>
      <c r="C93" s="203"/>
      <c r="D93" s="110" t="s">
        <v>68</v>
      </c>
      <c r="E93" s="32">
        <v>13</v>
      </c>
      <c r="F93" s="30">
        <v>17</v>
      </c>
      <c r="G93" s="31">
        <v>12</v>
      </c>
      <c r="H93" s="32">
        <v>10</v>
      </c>
      <c r="I93" s="31">
        <v>12</v>
      </c>
      <c r="J93" s="32">
        <v>10</v>
      </c>
      <c r="K93" s="32">
        <v>13</v>
      </c>
      <c r="L93" s="32"/>
      <c r="M93" s="32">
        <v>14</v>
      </c>
      <c r="N93" s="32">
        <v>14</v>
      </c>
      <c r="O93" s="32">
        <v>14</v>
      </c>
      <c r="P93" s="32"/>
      <c r="Q93" s="32">
        <v>15</v>
      </c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</row>
    <row r="94" spans="2:34" ht="18" customHeight="1" x14ac:dyDescent="0.25">
      <c r="B94" s="202"/>
      <c r="C94" s="203"/>
      <c r="D94" s="110" t="s">
        <v>107</v>
      </c>
      <c r="E94" s="29">
        <v>4</v>
      </c>
      <c r="F94" s="29">
        <v>4</v>
      </c>
      <c r="G94" s="31">
        <v>4</v>
      </c>
      <c r="H94" s="32">
        <v>2</v>
      </c>
      <c r="I94" s="31">
        <v>2</v>
      </c>
      <c r="J94" s="32">
        <v>4</v>
      </c>
      <c r="K94" s="32">
        <v>4</v>
      </c>
      <c r="L94" s="32"/>
      <c r="M94" s="32">
        <v>4</v>
      </c>
      <c r="N94" s="32">
        <v>1</v>
      </c>
      <c r="O94" s="32">
        <v>1</v>
      </c>
      <c r="P94" s="32"/>
      <c r="Q94" s="32">
        <v>4</v>
      </c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</row>
    <row r="95" spans="2:34" ht="18" customHeight="1" x14ac:dyDescent="0.4">
      <c r="B95" s="202"/>
      <c r="C95" s="203"/>
      <c r="D95" s="110" t="s">
        <v>108</v>
      </c>
      <c r="E95" s="29">
        <v>7400000</v>
      </c>
      <c r="F95" s="30">
        <v>8800000</v>
      </c>
      <c r="G95" s="31">
        <v>5600000</v>
      </c>
      <c r="H95" s="32">
        <v>2600000</v>
      </c>
      <c r="I95" s="31">
        <v>4128000</v>
      </c>
      <c r="J95" s="32">
        <v>6390000</v>
      </c>
      <c r="K95" s="32">
        <v>6720000</v>
      </c>
      <c r="L95" s="32"/>
      <c r="M95" s="32">
        <v>7600000</v>
      </c>
      <c r="N95" s="32">
        <v>2000000</v>
      </c>
      <c r="O95" s="32">
        <v>2300000</v>
      </c>
      <c r="P95" s="32"/>
      <c r="Q95" s="32">
        <v>7600000</v>
      </c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</row>
    <row r="96" spans="2:34" ht="18" customHeight="1" x14ac:dyDescent="0.4">
      <c r="B96" s="202"/>
      <c r="C96" s="203"/>
      <c r="D96" s="110" t="s">
        <v>69</v>
      </c>
      <c r="E96" s="32">
        <v>52500000</v>
      </c>
      <c r="F96" s="30">
        <v>18000000</v>
      </c>
      <c r="G96" s="31">
        <v>11700000</v>
      </c>
      <c r="H96" s="32">
        <v>15000000</v>
      </c>
      <c r="I96" s="31">
        <v>40000000</v>
      </c>
      <c r="J96" s="32">
        <v>20000000</v>
      </c>
      <c r="K96" s="32">
        <v>17000000</v>
      </c>
      <c r="L96" s="32"/>
      <c r="M96" s="32">
        <v>14500000</v>
      </c>
      <c r="N96" s="32">
        <v>15400000</v>
      </c>
      <c r="O96" s="32">
        <v>20000000</v>
      </c>
      <c r="P96" s="32"/>
      <c r="Q96" s="32">
        <v>12660000</v>
      </c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</row>
    <row r="97" spans="2:34" ht="18" customHeight="1" x14ac:dyDescent="0.4">
      <c r="B97" s="202"/>
      <c r="C97" s="203"/>
      <c r="D97" s="110" t="s">
        <v>58</v>
      </c>
      <c r="E97" s="32">
        <v>12000000</v>
      </c>
      <c r="F97" s="30">
        <v>10000000</v>
      </c>
      <c r="G97" s="33">
        <v>11600000</v>
      </c>
      <c r="H97" s="32">
        <v>10000000</v>
      </c>
      <c r="I97" s="31">
        <v>1000000</v>
      </c>
      <c r="J97" s="32">
        <v>10000000</v>
      </c>
      <c r="K97" s="32">
        <v>13000000</v>
      </c>
      <c r="L97" s="32"/>
      <c r="M97" s="32">
        <v>13500000</v>
      </c>
      <c r="N97" s="32">
        <v>14000000</v>
      </c>
      <c r="O97" s="32">
        <v>15000000</v>
      </c>
      <c r="P97" s="32"/>
      <c r="Q97" s="32">
        <v>12660000</v>
      </c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</row>
    <row r="98" spans="2:34" ht="18" customHeight="1" thickBot="1" x14ac:dyDescent="0.3">
      <c r="B98" s="202"/>
      <c r="C98" s="203"/>
      <c r="D98" s="114" t="s">
        <v>59</v>
      </c>
      <c r="E98" s="34">
        <f>E90/E93</f>
        <v>14230769.23076923</v>
      </c>
      <c r="F98" s="34">
        <f t="shared" ref="F98:I98" si="34">F90/F93</f>
        <v>12941176.470588235</v>
      </c>
      <c r="G98" s="34">
        <f t="shared" si="34"/>
        <v>11666666.666666666</v>
      </c>
      <c r="H98" s="34">
        <f t="shared" si="34"/>
        <v>1300000</v>
      </c>
      <c r="I98" s="34">
        <f t="shared" si="34"/>
        <v>17200000</v>
      </c>
      <c r="J98" s="34">
        <f>J91/J93</f>
        <v>16000000</v>
      </c>
      <c r="K98" s="34">
        <f t="shared" ref="K98:X98" si="35">K91/K93</f>
        <v>13076923.076923076</v>
      </c>
      <c r="L98" s="34" t="e">
        <f t="shared" si="35"/>
        <v>#DIV/0!</v>
      </c>
      <c r="M98" s="34">
        <f t="shared" si="35"/>
        <v>13571428.571428571</v>
      </c>
      <c r="N98" s="34">
        <f t="shared" si="35"/>
        <v>14285714.285714285</v>
      </c>
      <c r="O98" s="34">
        <f t="shared" si="35"/>
        <v>164285.71428571429</v>
      </c>
      <c r="P98" s="34" t="e">
        <f t="shared" si="35"/>
        <v>#DIV/0!</v>
      </c>
      <c r="Q98" s="34">
        <f t="shared" si="35"/>
        <v>12666666.666666666</v>
      </c>
      <c r="R98" s="34" t="e">
        <f t="shared" si="35"/>
        <v>#DIV/0!</v>
      </c>
      <c r="S98" s="34" t="e">
        <f t="shared" si="35"/>
        <v>#DIV/0!</v>
      </c>
      <c r="T98" s="34" t="e">
        <f t="shared" si="35"/>
        <v>#DIV/0!</v>
      </c>
      <c r="U98" s="34" t="e">
        <f t="shared" si="35"/>
        <v>#DIV/0!</v>
      </c>
      <c r="V98" s="34" t="e">
        <f t="shared" si="35"/>
        <v>#DIV/0!</v>
      </c>
      <c r="W98" s="34" t="e">
        <f t="shared" si="35"/>
        <v>#DIV/0!</v>
      </c>
      <c r="X98" s="34" t="e">
        <f t="shared" si="35"/>
        <v>#DIV/0!</v>
      </c>
      <c r="Y98" s="34" t="e">
        <f t="shared" ref="Y98:AH98" si="36">Y91/Y93</f>
        <v>#DIV/0!</v>
      </c>
      <c r="Z98" s="34" t="e">
        <f t="shared" si="36"/>
        <v>#DIV/0!</v>
      </c>
      <c r="AA98" s="34" t="e">
        <f t="shared" si="36"/>
        <v>#DIV/0!</v>
      </c>
      <c r="AB98" s="34" t="e">
        <f t="shared" si="36"/>
        <v>#DIV/0!</v>
      </c>
      <c r="AC98" s="34" t="e">
        <f t="shared" si="36"/>
        <v>#DIV/0!</v>
      </c>
      <c r="AD98" s="34" t="e">
        <f t="shared" si="36"/>
        <v>#DIV/0!</v>
      </c>
      <c r="AE98" s="34" t="e">
        <f t="shared" si="36"/>
        <v>#DIV/0!</v>
      </c>
      <c r="AF98" s="34" t="e">
        <f t="shared" si="36"/>
        <v>#DIV/0!</v>
      </c>
      <c r="AG98" s="34" t="e">
        <f t="shared" si="36"/>
        <v>#DIV/0!</v>
      </c>
      <c r="AH98" s="34" t="e">
        <f t="shared" si="36"/>
        <v>#DIV/0!</v>
      </c>
    </row>
    <row r="99" spans="2:34" ht="18" customHeight="1" x14ac:dyDescent="0.4">
      <c r="B99" s="202"/>
      <c r="C99" s="203"/>
      <c r="D99" s="115" t="s">
        <v>51</v>
      </c>
      <c r="E99" s="26"/>
      <c r="F99" s="35"/>
      <c r="G99" s="28"/>
      <c r="H99" s="26"/>
      <c r="I99" s="28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</row>
    <row r="100" spans="2:34" ht="18" customHeight="1" x14ac:dyDescent="0.4">
      <c r="B100" s="202"/>
      <c r="C100" s="203"/>
      <c r="D100" s="110" t="s">
        <v>103</v>
      </c>
      <c r="E100" s="32"/>
      <c r="F100" s="30"/>
      <c r="G100" s="31"/>
      <c r="H100" s="32"/>
      <c r="I100" s="31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</row>
    <row r="101" spans="2:34" ht="18" customHeight="1" x14ac:dyDescent="0.4">
      <c r="B101" s="202"/>
      <c r="C101" s="203"/>
      <c r="D101" s="110" t="s">
        <v>70</v>
      </c>
      <c r="E101" s="32"/>
      <c r="F101" s="30"/>
      <c r="G101" s="31"/>
      <c r="H101" s="32"/>
      <c r="I101" s="31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</row>
    <row r="102" spans="2:34" ht="18" customHeight="1" x14ac:dyDescent="0.4">
      <c r="B102" s="202"/>
      <c r="C102" s="203"/>
      <c r="D102" s="110" t="s">
        <v>107</v>
      </c>
      <c r="E102" s="29"/>
      <c r="F102" s="30"/>
      <c r="G102" s="31"/>
      <c r="H102" s="32"/>
      <c r="I102" s="31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</row>
    <row r="103" spans="2:34" ht="18" customHeight="1" x14ac:dyDescent="0.4">
      <c r="B103" s="202"/>
      <c r="C103" s="203"/>
      <c r="D103" s="110" t="s">
        <v>108</v>
      </c>
      <c r="E103" s="29"/>
      <c r="F103" s="30"/>
      <c r="G103" s="31"/>
      <c r="H103" s="32"/>
      <c r="I103" s="31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</row>
    <row r="104" spans="2:34" ht="18" customHeight="1" x14ac:dyDescent="0.4">
      <c r="B104" s="202"/>
      <c r="C104" s="203"/>
      <c r="D104" s="110" t="s">
        <v>71</v>
      </c>
      <c r="E104" s="32"/>
      <c r="F104" s="30"/>
      <c r="G104" s="31"/>
      <c r="H104" s="32"/>
      <c r="I104" s="31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</row>
    <row r="105" spans="2:34" ht="18" customHeight="1" x14ac:dyDescent="0.4">
      <c r="B105" s="202"/>
      <c r="C105" s="203"/>
      <c r="D105" s="110" t="s">
        <v>72</v>
      </c>
      <c r="E105" s="32"/>
      <c r="F105" s="30"/>
      <c r="G105" s="33"/>
      <c r="H105" s="32"/>
      <c r="I105" s="31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</row>
    <row r="106" spans="2:34" ht="18" customHeight="1" thickBot="1" x14ac:dyDescent="0.3">
      <c r="B106" s="202"/>
      <c r="C106" s="203"/>
      <c r="D106" s="114" t="s">
        <v>73</v>
      </c>
      <c r="E106" s="36" t="e">
        <f t="shared" ref="E106:X106" si="37">E99/E101</f>
        <v>#DIV/0!</v>
      </c>
      <c r="F106" s="36" t="e">
        <f t="shared" si="37"/>
        <v>#DIV/0!</v>
      </c>
      <c r="G106" s="36" t="e">
        <f t="shared" si="37"/>
        <v>#DIV/0!</v>
      </c>
      <c r="H106" s="36" t="e">
        <f t="shared" si="37"/>
        <v>#DIV/0!</v>
      </c>
      <c r="I106" s="36" t="e">
        <f t="shared" si="37"/>
        <v>#DIV/0!</v>
      </c>
      <c r="J106" s="36" t="e">
        <f t="shared" si="37"/>
        <v>#DIV/0!</v>
      </c>
      <c r="K106" s="36" t="e">
        <f t="shared" si="37"/>
        <v>#DIV/0!</v>
      </c>
      <c r="L106" s="36" t="e">
        <f t="shared" si="37"/>
        <v>#DIV/0!</v>
      </c>
      <c r="M106" s="36" t="e">
        <f t="shared" si="37"/>
        <v>#DIV/0!</v>
      </c>
      <c r="N106" s="36" t="e">
        <f t="shared" si="37"/>
        <v>#DIV/0!</v>
      </c>
      <c r="O106" s="36" t="e">
        <f t="shared" si="37"/>
        <v>#DIV/0!</v>
      </c>
      <c r="P106" s="36" t="e">
        <f t="shared" si="37"/>
        <v>#DIV/0!</v>
      </c>
      <c r="Q106" s="36" t="e">
        <f t="shared" si="37"/>
        <v>#DIV/0!</v>
      </c>
      <c r="R106" s="36" t="e">
        <f t="shared" si="37"/>
        <v>#DIV/0!</v>
      </c>
      <c r="S106" s="36" t="e">
        <f t="shared" si="37"/>
        <v>#DIV/0!</v>
      </c>
      <c r="T106" s="36" t="e">
        <f t="shared" si="37"/>
        <v>#DIV/0!</v>
      </c>
      <c r="U106" s="36" t="e">
        <f t="shared" si="37"/>
        <v>#DIV/0!</v>
      </c>
      <c r="V106" s="36" t="e">
        <f t="shared" si="37"/>
        <v>#DIV/0!</v>
      </c>
      <c r="W106" s="36" t="e">
        <f t="shared" si="37"/>
        <v>#DIV/0!</v>
      </c>
      <c r="X106" s="36" t="e">
        <f t="shared" si="37"/>
        <v>#DIV/0!</v>
      </c>
      <c r="Y106" s="36" t="e">
        <f t="shared" ref="Y106:AH106" si="38">Y99/Y101</f>
        <v>#DIV/0!</v>
      </c>
      <c r="Z106" s="36" t="e">
        <f t="shared" si="38"/>
        <v>#DIV/0!</v>
      </c>
      <c r="AA106" s="36" t="e">
        <f t="shared" si="38"/>
        <v>#DIV/0!</v>
      </c>
      <c r="AB106" s="36" t="e">
        <f t="shared" si="38"/>
        <v>#DIV/0!</v>
      </c>
      <c r="AC106" s="36" t="e">
        <f t="shared" si="38"/>
        <v>#DIV/0!</v>
      </c>
      <c r="AD106" s="36" t="e">
        <f t="shared" si="38"/>
        <v>#DIV/0!</v>
      </c>
      <c r="AE106" s="36" t="e">
        <f t="shared" si="38"/>
        <v>#DIV/0!</v>
      </c>
      <c r="AF106" s="36" t="e">
        <f t="shared" si="38"/>
        <v>#DIV/0!</v>
      </c>
      <c r="AG106" s="36" t="e">
        <f t="shared" si="38"/>
        <v>#DIV/0!</v>
      </c>
      <c r="AH106" s="36" t="e">
        <f t="shared" si="38"/>
        <v>#DIV/0!</v>
      </c>
    </row>
    <row r="107" spans="2:34" ht="18" customHeight="1" x14ac:dyDescent="0.4">
      <c r="B107" s="202"/>
      <c r="C107" s="203"/>
      <c r="D107" s="115" t="s">
        <v>52</v>
      </c>
      <c r="E107" s="32"/>
      <c r="F107" s="30"/>
      <c r="G107" s="31"/>
      <c r="H107" s="32"/>
      <c r="I107" s="31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</row>
    <row r="108" spans="2:34" ht="18" customHeight="1" x14ac:dyDescent="0.4">
      <c r="B108" s="202"/>
      <c r="C108" s="203"/>
      <c r="D108" s="110" t="s">
        <v>104</v>
      </c>
      <c r="E108" s="32"/>
      <c r="F108" s="30"/>
      <c r="G108" s="31"/>
      <c r="H108" s="32"/>
      <c r="I108" s="31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</row>
    <row r="109" spans="2:34" ht="18" customHeight="1" x14ac:dyDescent="0.4">
      <c r="B109" s="202"/>
      <c r="C109" s="203"/>
      <c r="D109" s="110" t="s">
        <v>74</v>
      </c>
      <c r="E109" s="32"/>
      <c r="F109" s="30"/>
      <c r="G109" s="31"/>
      <c r="H109" s="32"/>
      <c r="I109" s="31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</row>
    <row r="110" spans="2:34" ht="18" customHeight="1" x14ac:dyDescent="0.4">
      <c r="B110" s="202"/>
      <c r="C110" s="203"/>
      <c r="D110" s="110" t="s">
        <v>107</v>
      </c>
      <c r="E110" s="29"/>
      <c r="F110" s="30"/>
      <c r="G110" s="31"/>
      <c r="H110" s="32"/>
      <c r="I110" s="31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</row>
    <row r="111" spans="2:34" ht="18" customHeight="1" x14ac:dyDescent="0.4">
      <c r="B111" s="202"/>
      <c r="C111" s="203"/>
      <c r="D111" s="110" t="s">
        <v>108</v>
      </c>
      <c r="E111" s="29"/>
      <c r="F111" s="30"/>
      <c r="G111" s="31"/>
      <c r="H111" s="32"/>
      <c r="I111" s="31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</row>
    <row r="112" spans="2:34" ht="18" customHeight="1" x14ac:dyDescent="0.4">
      <c r="B112" s="202"/>
      <c r="C112" s="203"/>
      <c r="D112" s="110" t="s">
        <v>75</v>
      </c>
      <c r="E112" s="32"/>
      <c r="F112" s="30"/>
      <c r="G112" s="31"/>
      <c r="H112" s="32"/>
      <c r="I112" s="31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</row>
    <row r="113" spans="2:34" ht="18" customHeight="1" x14ac:dyDescent="0.4">
      <c r="B113" s="202"/>
      <c r="C113" s="203"/>
      <c r="D113" s="110" t="s">
        <v>76</v>
      </c>
      <c r="E113" s="32"/>
      <c r="F113" s="30"/>
      <c r="G113" s="33"/>
      <c r="H113" s="32"/>
      <c r="I113" s="31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</row>
    <row r="114" spans="2:34" ht="18" customHeight="1" thickBot="1" x14ac:dyDescent="0.3">
      <c r="B114" s="204"/>
      <c r="C114" s="205"/>
      <c r="D114" s="114" t="s">
        <v>77</v>
      </c>
      <c r="E114" s="36" t="e">
        <f>E107/E109</f>
        <v>#DIV/0!</v>
      </c>
      <c r="F114" s="36" t="e">
        <f t="shared" ref="F114:X114" si="39">F107/F109</f>
        <v>#DIV/0!</v>
      </c>
      <c r="G114" s="36" t="e">
        <f t="shared" si="39"/>
        <v>#DIV/0!</v>
      </c>
      <c r="H114" s="36" t="e">
        <f t="shared" si="39"/>
        <v>#DIV/0!</v>
      </c>
      <c r="I114" s="36" t="e">
        <f t="shared" si="39"/>
        <v>#DIV/0!</v>
      </c>
      <c r="J114" s="36" t="e">
        <f t="shared" si="39"/>
        <v>#DIV/0!</v>
      </c>
      <c r="K114" s="36" t="e">
        <f t="shared" si="39"/>
        <v>#DIV/0!</v>
      </c>
      <c r="L114" s="36" t="e">
        <f t="shared" si="39"/>
        <v>#DIV/0!</v>
      </c>
      <c r="M114" s="36" t="e">
        <f t="shared" si="39"/>
        <v>#DIV/0!</v>
      </c>
      <c r="N114" s="36" t="e">
        <f t="shared" si="39"/>
        <v>#DIV/0!</v>
      </c>
      <c r="O114" s="36" t="e">
        <f t="shared" si="39"/>
        <v>#DIV/0!</v>
      </c>
      <c r="P114" s="36" t="e">
        <f t="shared" si="39"/>
        <v>#DIV/0!</v>
      </c>
      <c r="Q114" s="36" t="e">
        <f t="shared" si="39"/>
        <v>#DIV/0!</v>
      </c>
      <c r="R114" s="36" t="e">
        <f t="shared" si="39"/>
        <v>#DIV/0!</v>
      </c>
      <c r="S114" s="36" t="e">
        <f t="shared" si="39"/>
        <v>#DIV/0!</v>
      </c>
      <c r="T114" s="36" t="e">
        <f t="shared" si="39"/>
        <v>#DIV/0!</v>
      </c>
      <c r="U114" s="36" t="e">
        <f t="shared" si="39"/>
        <v>#DIV/0!</v>
      </c>
      <c r="V114" s="36" t="e">
        <f t="shared" si="39"/>
        <v>#DIV/0!</v>
      </c>
      <c r="W114" s="36" t="e">
        <f t="shared" si="39"/>
        <v>#DIV/0!</v>
      </c>
      <c r="X114" s="36" t="e">
        <f t="shared" si="39"/>
        <v>#DIV/0!</v>
      </c>
      <c r="Y114" s="36" t="e">
        <f t="shared" ref="Y114:AH114" si="40">Y107/Y109</f>
        <v>#DIV/0!</v>
      </c>
      <c r="Z114" s="36" t="e">
        <f t="shared" si="40"/>
        <v>#DIV/0!</v>
      </c>
      <c r="AA114" s="36" t="e">
        <f t="shared" si="40"/>
        <v>#DIV/0!</v>
      </c>
      <c r="AB114" s="36" t="e">
        <f t="shared" si="40"/>
        <v>#DIV/0!</v>
      </c>
      <c r="AC114" s="36" t="e">
        <f t="shared" si="40"/>
        <v>#DIV/0!</v>
      </c>
      <c r="AD114" s="36" t="e">
        <f t="shared" si="40"/>
        <v>#DIV/0!</v>
      </c>
      <c r="AE114" s="36" t="e">
        <f t="shared" si="40"/>
        <v>#DIV/0!</v>
      </c>
      <c r="AF114" s="36" t="e">
        <f t="shared" si="40"/>
        <v>#DIV/0!</v>
      </c>
      <c r="AG114" s="36" t="e">
        <f t="shared" si="40"/>
        <v>#DIV/0!</v>
      </c>
      <c r="AH114" s="36" t="e">
        <f t="shared" si="40"/>
        <v>#DIV/0!</v>
      </c>
    </row>
    <row r="115" spans="2:34" ht="18" customHeight="1" x14ac:dyDescent="0.25">
      <c r="B115" s="200" t="s">
        <v>64</v>
      </c>
      <c r="C115" s="201"/>
      <c r="D115" s="67" t="s">
        <v>78</v>
      </c>
      <c r="E115" s="116" t="s">
        <v>250</v>
      </c>
      <c r="F115" s="116" t="s">
        <v>250</v>
      </c>
      <c r="G115" s="116" t="s">
        <v>250</v>
      </c>
      <c r="H115" s="116" t="s">
        <v>250</v>
      </c>
      <c r="I115" s="116" t="s">
        <v>250</v>
      </c>
      <c r="J115" s="116" t="s">
        <v>250</v>
      </c>
      <c r="K115" s="116" t="s">
        <v>250</v>
      </c>
      <c r="L115" s="116" t="s">
        <v>250</v>
      </c>
      <c r="M115" s="116" t="s">
        <v>250</v>
      </c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</row>
    <row r="116" spans="2:34" ht="18" customHeight="1" x14ac:dyDescent="0.4">
      <c r="B116" s="202"/>
      <c r="C116" s="203"/>
      <c r="D116" s="70" t="s">
        <v>32</v>
      </c>
      <c r="E116" s="37"/>
      <c r="F116" s="38"/>
      <c r="G116" s="37"/>
      <c r="H116" s="37"/>
      <c r="I116" s="39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</row>
    <row r="117" spans="2:34" ht="18" customHeight="1" x14ac:dyDescent="0.4">
      <c r="B117" s="202"/>
      <c r="C117" s="203"/>
      <c r="D117" s="70" t="s">
        <v>116</v>
      </c>
      <c r="E117" s="37"/>
      <c r="F117" s="38"/>
      <c r="G117" s="37"/>
      <c r="H117" s="37"/>
      <c r="I117" s="39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</row>
    <row r="118" spans="2:34" ht="18" customHeight="1" x14ac:dyDescent="0.4">
      <c r="B118" s="202"/>
      <c r="C118" s="203"/>
      <c r="D118" s="70" t="s">
        <v>63</v>
      </c>
      <c r="E118" s="37"/>
      <c r="F118" s="38"/>
      <c r="G118" s="37"/>
      <c r="H118" s="37"/>
      <c r="I118" s="39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</row>
    <row r="119" spans="2:34" ht="18" customHeight="1" thickBot="1" x14ac:dyDescent="0.45">
      <c r="B119" s="202"/>
      <c r="C119" s="203"/>
      <c r="D119" s="80" t="s">
        <v>38</v>
      </c>
      <c r="E119" s="118"/>
      <c r="F119" s="119"/>
      <c r="G119" s="120"/>
      <c r="H119" s="118"/>
      <c r="I119" s="120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</row>
    <row r="120" spans="2:34" ht="18" customHeight="1" x14ac:dyDescent="0.4">
      <c r="B120" s="202"/>
      <c r="C120" s="203"/>
      <c r="D120" s="67" t="s">
        <v>79</v>
      </c>
      <c r="E120" s="121"/>
      <c r="F120" s="117"/>
      <c r="G120" s="122"/>
      <c r="H120" s="123"/>
      <c r="I120" s="123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</row>
    <row r="121" spans="2:34" ht="18" customHeight="1" x14ac:dyDescent="0.4">
      <c r="B121" s="202"/>
      <c r="C121" s="203"/>
      <c r="D121" s="70" t="s">
        <v>80</v>
      </c>
      <c r="E121" s="37"/>
      <c r="F121" s="38"/>
      <c r="G121" s="37"/>
      <c r="H121" s="37"/>
      <c r="I121" s="39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</row>
    <row r="122" spans="2:34" ht="18" customHeight="1" x14ac:dyDescent="0.4">
      <c r="B122" s="202"/>
      <c r="C122" s="203"/>
      <c r="D122" s="70" t="s">
        <v>118</v>
      </c>
      <c r="E122" s="37"/>
      <c r="F122" s="38"/>
      <c r="G122" s="37"/>
      <c r="H122" s="37"/>
      <c r="I122" s="39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</row>
    <row r="123" spans="2:34" ht="18" customHeight="1" x14ac:dyDescent="0.4">
      <c r="B123" s="202"/>
      <c r="C123" s="203"/>
      <c r="D123" s="70" t="s">
        <v>81</v>
      </c>
      <c r="E123" s="37"/>
      <c r="F123" s="38"/>
      <c r="G123" s="37"/>
      <c r="H123" s="37"/>
      <c r="I123" s="39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</row>
    <row r="124" spans="2:34" ht="18" customHeight="1" thickBot="1" x14ac:dyDescent="0.45">
      <c r="B124" s="202"/>
      <c r="C124" s="203"/>
      <c r="D124" s="80" t="s">
        <v>82</v>
      </c>
      <c r="E124" s="118"/>
      <c r="F124" s="119"/>
      <c r="G124" s="120"/>
      <c r="H124" s="118"/>
      <c r="I124" s="120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</row>
    <row r="125" spans="2:34" ht="18" customHeight="1" x14ac:dyDescent="0.4">
      <c r="B125" s="202"/>
      <c r="C125" s="203"/>
      <c r="D125" s="67" t="s">
        <v>83</v>
      </c>
      <c r="E125" s="121"/>
      <c r="F125" s="117"/>
      <c r="G125" s="122"/>
      <c r="H125" s="123"/>
      <c r="I125" s="123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</row>
    <row r="126" spans="2:34" ht="18" customHeight="1" x14ac:dyDescent="0.4">
      <c r="B126" s="202"/>
      <c r="C126" s="203"/>
      <c r="D126" s="70" t="s">
        <v>84</v>
      </c>
      <c r="E126" s="37"/>
      <c r="F126" s="38"/>
      <c r="G126" s="37"/>
      <c r="H126" s="37"/>
      <c r="I126" s="39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</row>
    <row r="127" spans="2:34" ht="18" customHeight="1" x14ac:dyDescent="0.4">
      <c r="B127" s="202"/>
      <c r="C127" s="203"/>
      <c r="D127" s="70" t="s">
        <v>117</v>
      </c>
      <c r="E127" s="37"/>
      <c r="F127" s="38"/>
      <c r="G127" s="37"/>
      <c r="H127" s="37"/>
      <c r="I127" s="39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</row>
    <row r="128" spans="2:34" ht="18" customHeight="1" x14ac:dyDescent="0.4">
      <c r="B128" s="202"/>
      <c r="C128" s="203"/>
      <c r="D128" s="70" t="s">
        <v>85</v>
      </c>
      <c r="E128" s="37"/>
      <c r="F128" s="38"/>
      <c r="G128" s="37"/>
      <c r="H128" s="37"/>
      <c r="I128" s="39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</row>
    <row r="129" spans="2:34" ht="18" customHeight="1" thickBot="1" x14ac:dyDescent="0.45">
      <c r="B129" s="204"/>
      <c r="C129" s="205"/>
      <c r="D129" s="80" t="s">
        <v>86</v>
      </c>
      <c r="E129" s="118"/>
      <c r="F129" s="119"/>
      <c r="G129" s="120"/>
      <c r="H129" s="118"/>
      <c r="I129" s="120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</row>
  </sheetData>
  <sheetProtection sheet="1" objects="1" scenarios="1" selectLockedCells="1"/>
  <mergeCells count="10">
    <mergeCell ref="B2:C12"/>
    <mergeCell ref="B13:C23"/>
    <mergeCell ref="B24:C42"/>
    <mergeCell ref="B115:C129"/>
    <mergeCell ref="B43:C46"/>
    <mergeCell ref="B47:C51"/>
    <mergeCell ref="B52:C65"/>
    <mergeCell ref="B66:C75"/>
    <mergeCell ref="B76:C87"/>
    <mergeCell ref="B88:C114"/>
  </mergeCells>
  <pageMargins left="0.45" right="0.45" top="0.25" bottom="0.25" header="0.3" footer="0.05"/>
  <pageSetup paperSize="8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payesh</vt:lpstr>
      <vt:lpstr>payesh!Print_Area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2015-08-01T09:33:18Z</dcterms:modified>
</cp:coreProperties>
</file>